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pennstateoffice365-my.sharepoint.com/personal/lfk4_psu_edu/Documents/Files/Lynn's Files/Documents/Documents/Agronomy - TFPG-Sm-Frt-Guides/TFPG-21-22/"/>
    </mc:Choice>
  </mc:AlternateContent>
  <xr:revisionPtr revIDLastSave="5" documentId="8_{643240CE-EE87-4F5F-8DB1-5C6296298C53}" xr6:coauthVersionLast="47" xr6:coauthVersionMax="47" xr10:uidLastSave="{7D063B63-457F-4177-AD92-C5A4F0EC6F12}"/>
  <workbookProtection workbookAlgorithmName="SHA-512" workbookHashValue="zIP4JLIUhvmAlzcV6egCpIfNhRlDXSk01GB8jDTJ7eAjfSF2MtCnivXFkAhzgv9JKnHTqLUd8UmiAQ0lZQRbNw==" workbookSaltValue="OkaMHE9C4HoIv7r4UyQypg==" workbookSpinCount="100000" lockStructure="1"/>
  <bookViews>
    <workbookView xWindow="-120" yWindow="-120" windowWidth="29040" windowHeight="15840" activeTab="1" xr2:uid="{2BAC2FDF-071D-4801-9C1C-C607E7BB4E4B}"/>
  </bookViews>
  <sheets>
    <sheet name="Penn State Extension" sheetId="24" r:id="rId1"/>
    <sheet name="Land Preparation" sheetId="13" r:id="rId2"/>
    <sheet name="Apple Plant-Medium Density" sheetId="14" r:id="rId3"/>
    <sheet name="Apple Plant-High Density" sheetId="15" r:id="rId4"/>
    <sheet name="Peach Planting" sheetId="16" r:id="rId5"/>
    <sheet name="Fresh Apple (no MD)" sheetId="19" r:id="rId6"/>
    <sheet name="Fresh Apple (with MD)" sheetId="17" r:id="rId7"/>
    <sheet name="Processing Apple" sheetId="20" r:id="rId8"/>
    <sheet name="Fresh Peach" sheetId="21" r:id="rId9"/>
    <sheet name="Tart Cherry" sheetId="22" r:id="rId10"/>
    <sheet name="Dwarf Sweet Cherry" sheetId="23" r:id="rId11"/>
  </sheets>
  <definedNames>
    <definedName name="_xlnm.Print_Area" localSheetId="3">'Apple Plant-High Density'!$B$2:$P$54</definedName>
    <definedName name="_xlnm.Print_Area" localSheetId="2">'Apple Plant-Medium Density'!$B$2:$P$48</definedName>
    <definedName name="_xlnm.Print_Area" localSheetId="10">'Dwarf Sweet Cherry'!$B$2:$P$61</definedName>
    <definedName name="_xlnm.Print_Area" localSheetId="1">'Land Preparation'!$B$2:$P$47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9" i="23" l="1"/>
  <c r="P38" i="23"/>
  <c r="P35" i="23"/>
  <c r="P36" i="23"/>
  <c r="P37" i="23"/>
  <c r="P34" i="23"/>
  <c r="P30" i="23"/>
  <c r="P31" i="23"/>
  <c r="P32" i="23"/>
  <c r="P29" i="23"/>
  <c r="P24" i="23"/>
  <c r="P25" i="23"/>
  <c r="P26" i="23"/>
  <c r="P27" i="23"/>
  <c r="P23" i="23"/>
  <c r="P20" i="23"/>
  <c r="P21" i="23"/>
  <c r="P19" i="23"/>
  <c r="P16" i="23"/>
  <c r="P17" i="23"/>
  <c r="P15" i="23"/>
  <c r="P13" i="23"/>
  <c r="P36" i="22"/>
  <c r="P43" i="20"/>
  <c r="P47" i="17"/>
  <c r="P45" i="19"/>
  <c r="P32" i="13"/>
  <c r="P31" i="13"/>
  <c r="P28" i="13"/>
  <c r="P29" i="13"/>
  <c r="P30" i="13"/>
  <c r="P27" i="13"/>
  <c r="P19" i="13"/>
  <c r="P20" i="13"/>
  <c r="P21" i="13"/>
  <c r="P22" i="13"/>
  <c r="P18" i="13"/>
  <c r="P23" i="13" s="1"/>
  <c r="P11" i="13"/>
  <c r="P12" i="13"/>
  <c r="P13" i="13"/>
  <c r="P14" i="13"/>
  <c r="P15" i="13"/>
  <c r="P10" i="13"/>
  <c r="P8" i="13"/>
  <c r="H46" i="13"/>
  <c r="P42" i="14"/>
  <c r="P39" i="14"/>
  <c r="P36" i="14"/>
  <c r="P37" i="14"/>
  <c r="P38" i="14"/>
  <c r="P35" i="14"/>
  <c r="P31" i="14"/>
  <c r="P27" i="14"/>
  <c r="P28" i="14"/>
  <c r="P29" i="14"/>
  <c r="P30" i="14"/>
  <c r="P26" i="14"/>
  <c r="P24" i="14"/>
  <c r="P23" i="14"/>
  <c r="P20" i="14"/>
  <c r="P21" i="14"/>
  <c r="P19" i="14"/>
  <c r="P17" i="14"/>
  <c r="P16" i="14"/>
  <c r="P13" i="14"/>
  <c r="P14" i="14"/>
  <c r="P12" i="14"/>
  <c r="P10" i="14"/>
  <c r="P8" i="14"/>
  <c r="P48" i="15"/>
  <c r="P45" i="15"/>
  <c r="P42" i="15"/>
  <c r="P43" i="15"/>
  <c r="P44" i="15"/>
  <c r="P41" i="15"/>
  <c r="P37" i="15"/>
  <c r="P33" i="15"/>
  <c r="P34" i="15"/>
  <c r="P35" i="15"/>
  <c r="P36" i="15"/>
  <c r="P32" i="15"/>
  <c r="P25" i="15"/>
  <c r="P26" i="15"/>
  <c r="P27" i="15"/>
  <c r="P28" i="15"/>
  <c r="P29" i="15"/>
  <c r="P30" i="15"/>
  <c r="P24" i="15"/>
  <c r="P20" i="15"/>
  <c r="P21" i="15"/>
  <c r="P22" i="15"/>
  <c r="P19" i="15"/>
  <c r="P17" i="15"/>
  <c r="P16" i="15"/>
  <c r="P13" i="15"/>
  <c r="P14" i="15"/>
  <c r="P12" i="15"/>
  <c r="P10" i="15"/>
  <c r="P8" i="15"/>
  <c r="P39" i="16"/>
  <c r="P36" i="16"/>
  <c r="P37" i="16"/>
  <c r="P38" i="16"/>
  <c r="P35" i="16"/>
  <c r="P27" i="16"/>
  <c r="P28" i="16"/>
  <c r="P29" i="16"/>
  <c r="P30" i="16"/>
  <c r="P26" i="16"/>
  <c r="P21" i="16"/>
  <c r="P22" i="16"/>
  <c r="P23" i="16"/>
  <c r="P24" i="16"/>
  <c r="P31" i="16" s="1"/>
  <c r="P42" i="16" s="1"/>
  <c r="P20" i="16"/>
  <c r="P17" i="16"/>
  <c r="P18" i="16"/>
  <c r="P16" i="16"/>
  <c r="P13" i="16"/>
  <c r="P14" i="16"/>
  <c r="P12" i="16"/>
  <c r="P10" i="16"/>
  <c r="P8" i="16"/>
  <c r="P51" i="19"/>
  <c r="P52" i="19"/>
  <c r="P53" i="19"/>
  <c r="P50" i="19"/>
  <c r="P42" i="19"/>
  <c r="P43" i="19"/>
  <c r="P44" i="19"/>
  <c r="P41" i="19"/>
  <c r="P34" i="19"/>
  <c r="P35" i="19"/>
  <c r="P36" i="19"/>
  <c r="P37" i="19"/>
  <c r="P38" i="19"/>
  <c r="P39" i="19"/>
  <c r="P33" i="19"/>
  <c r="P27" i="19"/>
  <c r="P28" i="19"/>
  <c r="P29" i="19"/>
  <c r="P30" i="19"/>
  <c r="P31" i="19"/>
  <c r="P26" i="19"/>
  <c r="P22" i="19"/>
  <c r="P23" i="19"/>
  <c r="P24" i="19"/>
  <c r="P21" i="19"/>
  <c r="P15" i="19"/>
  <c r="P16" i="19"/>
  <c r="P17" i="19"/>
  <c r="P18" i="19"/>
  <c r="P19" i="19"/>
  <c r="P14" i="19"/>
  <c r="P12" i="19"/>
  <c r="P8" i="19"/>
  <c r="P53" i="17"/>
  <c r="P54" i="17"/>
  <c r="P55" i="17"/>
  <c r="P52" i="17"/>
  <c r="P44" i="17"/>
  <c r="P45" i="17"/>
  <c r="P46" i="17"/>
  <c r="P43" i="17"/>
  <c r="P36" i="17"/>
  <c r="P37" i="17"/>
  <c r="P38" i="17"/>
  <c r="P39" i="17"/>
  <c r="P40" i="17"/>
  <c r="P41" i="17"/>
  <c r="P35" i="17"/>
  <c r="P29" i="17"/>
  <c r="P30" i="17"/>
  <c r="P31" i="17"/>
  <c r="P32" i="17"/>
  <c r="P33" i="17"/>
  <c r="P28" i="17"/>
  <c r="P23" i="17"/>
  <c r="P24" i="17"/>
  <c r="P25" i="17"/>
  <c r="P26" i="17"/>
  <c r="P22" i="17"/>
  <c r="P16" i="17"/>
  <c r="P17" i="17"/>
  <c r="P18" i="17"/>
  <c r="P19" i="17"/>
  <c r="P20" i="17"/>
  <c r="P15" i="17"/>
  <c r="P13" i="17"/>
  <c r="P9" i="17"/>
  <c r="P49" i="20"/>
  <c r="P50" i="20"/>
  <c r="P51" i="20"/>
  <c r="P48" i="20"/>
  <c r="P40" i="20"/>
  <c r="P41" i="20"/>
  <c r="P42" i="20"/>
  <c r="P39" i="20"/>
  <c r="P33" i="20"/>
  <c r="P34" i="20"/>
  <c r="P35" i="20"/>
  <c r="P36" i="20"/>
  <c r="P37" i="20"/>
  <c r="P32" i="20"/>
  <c r="P27" i="20"/>
  <c r="P28" i="20"/>
  <c r="P29" i="20"/>
  <c r="P30" i="20"/>
  <c r="P26" i="20"/>
  <c r="P22" i="20"/>
  <c r="P23" i="20"/>
  <c r="P24" i="20"/>
  <c r="P21" i="20"/>
  <c r="P15" i="20"/>
  <c r="P16" i="20"/>
  <c r="P17" i="20"/>
  <c r="P18" i="20"/>
  <c r="P19" i="20"/>
  <c r="P14" i="20"/>
  <c r="P12" i="20"/>
  <c r="P8" i="20"/>
  <c r="P47" i="21"/>
  <c r="P48" i="21"/>
  <c r="P49" i="21"/>
  <c r="P41" i="21"/>
  <c r="P46" i="21"/>
  <c r="P38" i="21"/>
  <c r="P39" i="21"/>
  <c r="P40" i="21"/>
  <c r="P37" i="21"/>
  <c r="P32" i="21"/>
  <c r="P33" i="21"/>
  <c r="P34" i="21"/>
  <c r="P35" i="21"/>
  <c r="P31" i="21"/>
  <c r="P24" i="21"/>
  <c r="P25" i="21"/>
  <c r="P26" i="21"/>
  <c r="P27" i="21"/>
  <c r="P28" i="21"/>
  <c r="P29" i="21"/>
  <c r="P23" i="21"/>
  <c r="P20" i="21"/>
  <c r="P21" i="21"/>
  <c r="P19" i="21"/>
  <c r="P16" i="21"/>
  <c r="P17" i="21"/>
  <c r="P15" i="21"/>
  <c r="P13" i="21"/>
  <c r="P9" i="21"/>
  <c r="P42" i="22"/>
  <c r="P43" i="22"/>
  <c r="P44" i="22"/>
  <c r="P41" i="22"/>
  <c r="P33" i="22"/>
  <c r="P34" i="22"/>
  <c r="P35" i="22"/>
  <c r="P32" i="22"/>
  <c r="P28" i="22"/>
  <c r="P29" i="22"/>
  <c r="P30" i="22"/>
  <c r="P27" i="22"/>
  <c r="P24" i="22"/>
  <c r="P25" i="22"/>
  <c r="P23" i="22"/>
  <c r="P20" i="22"/>
  <c r="P21" i="22"/>
  <c r="P19" i="22"/>
  <c r="P15" i="22"/>
  <c r="P16" i="22"/>
  <c r="P17" i="22"/>
  <c r="P14" i="22"/>
  <c r="P12" i="22"/>
  <c r="P8" i="22"/>
  <c r="P44" i="23"/>
  <c r="P45" i="23"/>
  <c r="P46" i="23"/>
  <c r="P43" i="23"/>
  <c r="P9" i="23"/>
  <c r="N36" i="15"/>
  <c r="N8" i="19"/>
  <c r="N21" i="23"/>
  <c r="N20" i="23"/>
  <c r="N19" i="23"/>
  <c r="N9" i="23"/>
  <c r="N21" i="22"/>
  <c r="N20" i="22"/>
  <c r="N19" i="22"/>
  <c r="N8" i="22"/>
  <c r="N9" i="21"/>
  <c r="N8" i="20"/>
  <c r="N9" i="17"/>
  <c r="N38" i="23"/>
  <c r="N21" i="21"/>
  <c r="N20" i="21"/>
  <c r="N19" i="21"/>
  <c r="N24" i="20"/>
  <c r="N22" i="20"/>
  <c r="N23" i="20"/>
  <c r="N21" i="20"/>
  <c r="N26" i="17"/>
  <c r="N25" i="17"/>
  <c r="N24" i="17"/>
  <c r="N23" i="17"/>
  <c r="N22" i="17"/>
  <c r="N24" i="19"/>
  <c r="N23" i="19"/>
  <c r="N22" i="19"/>
  <c r="N21" i="19"/>
  <c r="N14" i="15"/>
  <c r="N12" i="15"/>
  <c r="N13" i="16"/>
  <c r="N14" i="16"/>
  <c r="N12" i="16"/>
  <c r="N14" i="14"/>
  <c r="N13" i="14"/>
  <c r="N12" i="14"/>
  <c r="N44" i="23"/>
  <c r="N46" i="23"/>
  <c r="N43" i="23"/>
  <c r="N35" i="23"/>
  <c r="N34" i="23"/>
  <c r="N30" i="23"/>
  <c r="N31" i="23"/>
  <c r="N32" i="23"/>
  <c r="N29" i="23"/>
  <c r="N24" i="23"/>
  <c r="N25" i="23"/>
  <c r="N26" i="23"/>
  <c r="N27" i="23"/>
  <c r="N23" i="23"/>
  <c r="N16" i="23"/>
  <c r="N17" i="23"/>
  <c r="N15" i="23"/>
  <c r="N13" i="23"/>
  <c r="N42" i="22"/>
  <c r="N44" i="22"/>
  <c r="N41" i="22"/>
  <c r="N33" i="22"/>
  <c r="N36" i="22"/>
  <c r="N32" i="22"/>
  <c r="N28" i="22"/>
  <c r="N29" i="22"/>
  <c r="N30" i="22"/>
  <c r="N27" i="22"/>
  <c r="N24" i="22"/>
  <c r="N25" i="22"/>
  <c r="N23" i="22"/>
  <c r="N15" i="22"/>
  <c r="N16" i="22"/>
  <c r="N17" i="22"/>
  <c r="N14" i="22"/>
  <c r="N12" i="22"/>
  <c r="N47" i="21"/>
  <c r="N49" i="21"/>
  <c r="N46" i="21"/>
  <c r="N15" i="21"/>
  <c r="N16" i="21"/>
  <c r="N17" i="21"/>
  <c r="N23" i="21"/>
  <c r="N24" i="21"/>
  <c r="N25" i="21"/>
  <c r="N26" i="21"/>
  <c r="N27" i="21"/>
  <c r="N28" i="21"/>
  <c r="N29" i="21"/>
  <c r="N31" i="21"/>
  <c r="N32" i="21"/>
  <c r="N33" i="21"/>
  <c r="N34" i="21"/>
  <c r="N35" i="21"/>
  <c r="N37" i="21"/>
  <c r="N38" i="21"/>
  <c r="N41" i="21"/>
  <c r="N13" i="21"/>
  <c r="N49" i="20"/>
  <c r="N51" i="20"/>
  <c r="N48" i="20"/>
  <c r="N40" i="20"/>
  <c r="N43" i="20"/>
  <c r="N39" i="20"/>
  <c r="N34" i="20"/>
  <c r="N35" i="20"/>
  <c r="N36" i="20"/>
  <c r="N37" i="20"/>
  <c r="N33" i="20"/>
  <c r="N27" i="20"/>
  <c r="N28" i="20"/>
  <c r="N29" i="20"/>
  <c r="N30" i="20"/>
  <c r="N26" i="20"/>
  <c r="N15" i="20"/>
  <c r="N16" i="20"/>
  <c r="N17" i="20"/>
  <c r="N18" i="20"/>
  <c r="N19" i="20"/>
  <c r="N14" i="20"/>
  <c r="N12" i="20"/>
  <c r="N53" i="19"/>
  <c r="N51" i="19"/>
  <c r="N50" i="19"/>
  <c r="N45" i="19"/>
  <c r="N42" i="19"/>
  <c r="N41" i="19"/>
  <c r="N39" i="19"/>
  <c r="N38" i="19"/>
  <c r="N37" i="19"/>
  <c r="N36" i="19"/>
  <c r="N35" i="19"/>
  <c r="N34" i="19"/>
  <c r="N31" i="19"/>
  <c r="N30" i="19"/>
  <c r="N29" i="19"/>
  <c r="N28" i="19"/>
  <c r="N27" i="19"/>
  <c r="N26" i="19"/>
  <c r="N19" i="19"/>
  <c r="N18" i="19"/>
  <c r="N17" i="19"/>
  <c r="N16" i="19"/>
  <c r="N15" i="19"/>
  <c r="N14" i="19"/>
  <c r="N12" i="19"/>
  <c r="N53" i="17"/>
  <c r="N55" i="17"/>
  <c r="N52" i="17"/>
  <c r="N44" i="17"/>
  <c r="N47" i="17"/>
  <c r="N43" i="17"/>
  <c r="N37" i="17"/>
  <c r="N38" i="17"/>
  <c r="N39" i="17"/>
  <c r="N40" i="17"/>
  <c r="N41" i="17"/>
  <c r="N36" i="17"/>
  <c r="N29" i="17"/>
  <c r="N30" i="17"/>
  <c r="N31" i="17"/>
  <c r="N32" i="17"/>
  <c r="N33" i="17"/>
  <c r="N28" i="17"/>
  <c r="N16" i="17"/>
  <c r="N17" i="17"/>
  <c r="N18" i="17"/>
  <c r="N19" i="17"/>
  <c r="N20" i="17"/>
  <c r="N15" i="17"/>
  <c r="N13" i="17"/>
  <c r="N36" i="16"/>
  <c r="N38" i="16"/>
  <c r="N35" i="16"/>
  <c r="N27" i="16"/>
  <c r="N30" i="16"/>
  <c r="N26" i="16"/>
  <c r="N21" i="16"/>
  <c r="N22" i="16"/>
  <c r="N23" i="16"/>
  <c r="N24" i="16"/>
  <c r="N20" i="16"/>
  <c r="N17" i="16"/>
  <c r="N18" i="16"/>
  <c r="N16" i="16"/>
  <c r="N10" i="16"/>
  <c r="N8" i="16"/>
  <c r="N42" i="15"/>
  <c r="N44" i="15"/>
  <c r="N41" i="15"/>
  <c r="N33" i="15"/>
  <c r="N32" i="15"/>
  <c r="N25" i="15"/>
  <c r="N26" i="15"/>
  <c r="N27" i="15"/>
  <c r="N28" i="15"/>
  <c r="N29" i="15"/>
  <c r="N30" i="15"/>
  <c r="N24" i="15"/>
  <c r="N20" i="15"/>
  <c r="N21" i="15"/>
  <c r="N22" i="15"/>
  <c r="N19" i="15"/>
  <c r="N17" i="15"/>
  <c r="N16" i="15"/>
  <c r="N10" i="15"/>
  <c r="N8" i="15"/>
  <c r="N13" i="15"/>
  <c r="N36" i="14"/>
  <c r="N38" i="14"/>
  <c r="N35" i="14"/>
  <c r="N27" i="14"/>
  <c r="N30" i="14"/>
  <c r="N26" i="14"/>
  <c r="N24" i="14"/>
  <c r="N23" i="14"/>
  <c r="N20" i="14"/>
  <c r="N21" i="14"/>
  <c r="N19" i="14"/>
  <c r="N17" i="14"/>
  <c r="N16" i="14"/>
  <c r="N10" i="14"/>
  <c r="N8" i="14"/>
  <c r="N28" i="13"/>
  <c r="N30" i="13"/>
  <c r="N27" i="13"/>
  <c r="N19" i="13"/>
  <c r="N22" i="13"/>
  <c r="N18" i="13"/>
  <c r="N11" i="13"/>
  <c r="N12" i="13"/>
  <c r="N13" i="13"/>
  <c r="N14" i="13"/>
  <c r="N15" i="13"/>
  <c r="N10" i="13"/>
  <c r="N8" i="13"/>
  <c r="P47" i="23" l="1"/>
  <c r="P45" i="22"/>
  <c r="P37" i="22"/>
  <c r="P51" i="22" s="1"/>
  <c r="P50" i="21"/>
  <c r="P52" i="20"/>
  <c r="P44" i="20"/>
  <c r="P48" i="17"/>
  <c r="P62" i="17" s="1"/>
  <c r="P56" i="17"/>
  <c r="P54" i="19"/>
  <c r="P46" i="19"/>
  <c r="P42" i="21"/>
  <c r="N45" i="15"/>
  <c r="N39" i="23"/>
  <c r="N53" i="23" s="1"/>
  <c r="N47" i="23"/>
  <c r="N45" i="22"/>
  <c r="N37" i="22"/>
  <c r="N50" i="21"/>
  <c r="N56" i="17"/>
  <c r="N39" i="16"/>
  <c r="N31" i="14"/>
  <c r="N39" i="14"/>
  <c r="N31" i="13"/>
  <c r="N23" i="13"/>
  <c r="N42" i="21"/>
  <c r="N56" i="21" s="1"/>
  <c r="N44" i="20"/>
  <c r="N58" i="20" s="1"/>
  <c r="N52" i="20"/>
  <c r="N54" i="19"/>
  <c r="N37" i="15"/>
  <c r="N48" i="15" s="1"/>
  <c r="N31" i="16"/>
  <c r="N42" i="16" s="1"/>
  <c r="N48" i="17"/>
  <c r="N46" i="19"/>
  <c r="N60" i="19" s="1"/>
  <c r="P48" i="22" l="1"/>
  <c r="P52" i="22" s="1"/>
  <c r="P53" i="21"/>
  <c r="P57" i="21" s="1"/>
  <c r="P55" i="20"/>
  <c r="P59" i="20" s="1"/>
  <c r="P58" i="20"/>
  <c r="P59" i="17"/>
  <c r="P63" i="17" s="1"/>
  <c r="P57" i="19"/>
  <c r="P61" i="19" s="1"/>
  <c r="P60" i="19"/>
  <c r="P56" i="21"/>
  <c r="N32" i="13"/>
  <c r="N48" i="22"/>
  <c r="N52" i="22" s="1"/>
  <c r="N51" i="22"/>
  <c r="N59" i="17"/>
  <c r="N63" i="17" s="1"/>
  <c r="N62" i="17"/>
  <c r="N50" i="23"/>
  <c r="N54" i="23" s="1"/>
  <c r="N53" i="21"/>
  <c r="N57" i="21" s="1"/>
  <c r="N42" i="14"/>
  <c r="N57" i="19"/>
  <c r="N61" i="19" s="1"/>
  <c r="N55" i="20"/>
  <c r="N59" i="20" s="1"/>
  <c r="P50" i="23" l="1"/>
  <c r="P54" i="23" s="1"/>
  <c r="P53" i="23"/>
</calcChain>
</file>

<file path=xl/sharedStrings.xml><?xml version="1.0" encoding="utf-8"?>
<sst xmlns="http://schemas.openxmlformats.org/spreadsheetml/2006/main" count="849" uniqueCount="197">
  <si>
    <t>hour</t>
  </si>
  <si>
    <t>Lime</t>
  </si>
  <si>
    <t>Unit</t>
  </si>
  <si>
    <t>ton</t>
  </si>
  <si>
    <t>Apple trees</t>
  </si>
  <si>
    <t>Labor</t>
  </si>
  <si>
    <t>Pesticides</t>
  </si>
  <si>
    <t>tree</t>
  </si>
  <si>
    <t>hive</t>
  </si>
  <si>
    <t>acre</t>
  </si>
  <si>
    <t>Fertilizer</t>
  </si>
  <si>
    <t>Item</t>
  </si>
  <si>
    <t>Quantity</t>
  </si>
  <si>
    <t>Your estimate</t>
  </si>
  <si>
    <t>VARIABLE COSTS</t>
  </si>
  <si>
    <t xml:space="preserve">    N</t>
  </si>
  <si>
    <t xml:space="preserve">    K</t>
  </si>
  <si>
    <t>Labor, operator</t>
  </si>
  <si>
    <t>Hard fescue seed</t>
  </si>
  <si>
    <t>Diesel fuel</t>
  </si>
  <si>
    <t>Other</t>
  </si>
  <si>
    <t>Repairs and maintenance</t>
  </si>
  <si>
    <t xml:space="preserve">    Tractors</t>
  </si>
  <si>
    <t xml:space="preserve">    Equipment</t>
  </si>
  <si>
    <t>interest on operating capital</t>
  </si>
  <si>
    <t>Total variable costs</t>
  </si>
  <si>
    <t>FIXED COSTS</t>
  </si>
  <si>
    <t>Total fixed costs</t>
  </si>
  <si>
    <t>Total specified costs</t>
  </si>
  <si>
    <t xml:space="preserve">Lime </t>
  </si>
  <si>
    <t>Labor, seasonal (Hourly)</t>
  </si>
  <si>
    <t>gallon</t>
  </si>
  <si>
    <t>pound</t>
  </si>
  <si>
    <t>Insecticides</t>
  </si>
  <si>
    <t xml:space="preserve">  Seasonal (Hourly)</t>
  </si>
  <si>
    <t xml:space="preserve">  Operator</t>
  </si>
  <si>
    <t xml:space="preserve">  Deer repellent</t>
  </si>
  <si>
    <t xml:space="preserve">  Tree guards</t>
  </si>
  <si>
    <t xml:space="preserve">  Diesel fuel</t>
  </si>
  <si>
    <t>Support system</t>
  </si>
  <si>
    <t xml:space="preserve">  Conduit</t>
  </si>
  <si>
    <t xml:space="preserve">  Ties</t>
  </si>
  <si>
    <t>each</t>
  </si>
  <si>
    <t xml:space="preserve">  Tractors</t>
  </si>
  <si>
    <t xml:space="preserve">  Equipment</t>
  </si>
  <si>
    <t>Interest on operating capital</t>
  </si>
  <si>
    <t>Tractors</t>
  </si>
  <si>
    <t>Land charge</t>
  </si>
  <si>
    <t xml:space="preserve">  Gripple tool</t>
  </si>
  <si>
    <t xml:space="preserve">  Posts</t>
  </si>
  <si>
    <t xml:space="preserve">  Wire</t>
  </si>
  <si>
    <t xml:space="preserve">  Gripples</t>
  </si>
  <si>
    <t xml:space="preserve">  Staples</t>
  </si>
  <si>
    <t xml:space="preserve">  Tree clips</t>
  </si>
  <si>
    <t xml:space="preserve">  Splicing tool</t>
  </si>
  <si>
    <t xml:space="preserve">  Drip tape</t>
  </si>
  <si>
    <t>foot</t>
  </si>
  <si>
    <t xml:space="preserve">Table 9-3. Peach orchard planting budget, 155 trees per acre, Peaansylvania, 2021. Summary of estimated costs per acre. </t>
  </si>
  <si>
    <t>Peach trees</t>
  </si>
  <si>
    <t xml:space="preserve">  N</t>
  </si>
  <si>
    <t xml:space="preserve">  Latex paint</t>
  </si>
  <si>
    <t xml:space="preserve">  Rodenticide</t>
  </si>
  <si>
    <t xml:space="preserve">  Painting tree trunks</t>
  </si>
  <si>
    <t>Table 9-4. Fresh-market apple production budget, 1,210 trees per acre, with mating disruption,</t>
  </si>
  <si>
    <t xml:space="preserve">Pennsylvania, 2021. Summary of estimated costs per acre. </t>
  </si>
  <si>
    <t xml:space="preserve">  K</t>
  </si>
  <si>
    <t xml:space="preserve">  Urea</t>
  </si>
  <si>
    <t xml:space="preserve">  Calcium chloride</t>
  </si>
  <si>
    <t xml:space="preserve">  Soulbor</t>
  </si>
  <si>
    <t>Mating disruption</t>
  </si>
  <si>
    <t xml:space="preserve">  Trellis maintenance</t>
  </si>
  <si>
    <t xml:space="preserve">  Pest Scouting</t>
  </si>
  <si>
    <t xml:space="preserve">  Pruning</t>
  </si>
  <si>
    <t xml:space="preserve">  Harvesting</t>
  </si>
  <si>
    <t xml:space="preserve">  Bee rental</t>
  </si>
  <si>
    <t xml:space="preserve">  Insect traps</t>
  </si>
  <si>
    <t>bushel</t>
  </si>
  <si>
    <t xml:space="preserve">  Soil test and leaf analysis</t>
  </si>
  <si>
    <t xml:space="preserve">Table 9-5. Processing apple production budget, 272 trees per acre, Pennsylvania, 2021. Summary of estimated costs per acre. </t>
  </si>
  <si>
    <t xml:space="preserve">  Solubor</t>
  </si>
  <si>
    <t>Calcium chloride</t>
  </si>
  <si>
    <t xml:space="preserve">  Misc. seasonal (Hourly)</t>
  </si>
  <si>
    <t>Soil and leaf tests</t>
  </si>
  <si>
    <t xml:space="preserve">Table 9-6. Mature fresh-market peach orchard budget, 155 trees per acre, Pennsylvania, 2021. Summary of estimated costs per acre. </t>
  </si>
  <si>
    <t xml:space="preserve">  K </t>
  </si>
  <si>
    <t xml:space="preserve">  Soil and leaf tests</t>
  </si>
  <si>
    <t xml:space="preserve">  Misc. Seasonal (Hourly)</t>
  </si>
  <si>
    <t xml:space="preserve">  Operator </t>
  </si>
  <si>
    <t xml:space="preserve">Other </t>
  </si>
  <si>
    <t xml:space="preserve">   Summer pruning</t>
  </si>
  <si>
    <t xml:space="preserve">Table 9-7. Mature tart cherry orchard budget, 121 trees per acre, Pennsylvania, 2021. Summary of estimated costs per acre. </t>
  </si>
  <si>
    <t xml:space="preserve">  N </t>
  </si>
  <si>
    <t xml:space="preserve">  Ethephon 2E</t>
  </si>
  <si>
    <t xml:space="preserve">  Pest scouting</t>
  </si>
  <si>
    <t xml:space="preserve">  Shaking</t>
  </si>
  <si>
    <t xml:space="preserve">  Soil and leaf test</t>
  </si>
  <si>
    <t xml:space="preserve">  Hand harvest</t>
  </si>
  <si>
    <t xml:space="preserve">  Diesel fuel </t>
  </si>
  <si>
    <t xml:space="preserve">  Bird repellent</t>
  </si>
  <si>
    <t>Other Potential Costs</t>
  </si>
  <si>
    <t>Per Acre</t>
  </si>
  <si>
    <t>Tree removal</t>
  </si>
  <si>
    <t>Root and stump removal</t>
  </si>
  <si>
    <t>Bulldozing, grading</t>
  </si>
  <si>
    <t>Fumigation</t>
  </si>
  <si>
    <t>Rapeseed cover crop</t>
  </si>
  <si>
    <t>$750-2000</t>
  </si>
  <si>
    <t>$600-1000</t>
  </si>
  <si>
    <t>$500-1000</t>
  </si>
  <si>
    <t>$1000-2000</t>
  </si>
  <si>
    <t>$100-150</t>
  </si>
  <si>
    <t xml:space="preserve">Price </t>
  </si>
  <si>
    <t xml:space="preserve">Amount </t>
  </si>
  <si>
    <t xml:space="preserve">   Pruning  </t>
  </si>
  <si>
    <t xml:space="preserve">Your </t>
  </si>
  <si>
    <t>Price</t>
  </si>
  <si>
    <t>Your</t>
  </si>
  <si>
    <t>Calculated</t>
  </si>
  <si>
    <t>Estimate</t>
  </si>
  <si>
    <r>
      <t>Pesticides</t>
    </r>
    <r>
      <rPr>
        <sz val="11"/>
        <color theme="1"/>
        <rFont val="Calibri"/>
        <family val="2"/>
      </rPr>
      <t>¹</t>
    </r>
  </si>
  <si>
    <r>
      <t xml:space="preserve">Herbicides </t>
    </r>
    <r>
      <rPr>
        <sz val="11"/>
        <color theme="1"/>
        <rFont val="Calibri"/>
        <family val="2"/>
      </rPr>
      <t>¹</t>
    </r>
  </si>
  <si>
    <r>
      <t>Fungicides</t>
    </r>
    <r>
      <rPr>
        <sz val="11"/>
        <color theme="1"/>
        <rFont val="Calibri"/>
        <family val="2"/>
      </rPr>
      <t>¹</t>
    </r>
  </si>
  <si>
    <r>
      <t>Repairs and maintenance</t>
    </r>
    <r>
      <rPr>
        <sz val="11"/>
        <color theme="1"/>
        <rFont val="Calibri"/>
        <family val="2"/>
      </rPr>
      <t>²</t>
    </r>
  </si>
  <si>
    <r>
      <t>Equipment</t>
    </r>
    <r>
      <rPr>
        <sz val="11"/>
        <color theme="1"/>
        <rFont val="Calibri"/>
        <family val="2"/>
      </rPr>
      <t>²</t>
    </r>
  </si>
  <si>
    <t xml:space="preserve">1. Cost estimates based on a typical mix of pesticides used in conjunction with integrated pest management practices. </t>
  </si>
  <si>
    <t>2. Includes irrigation system.</t>
  </si>
  <si>
    <r>
      <t>Insecticides</t>
    </r>
    <r>
      <rPr>
        <sz val="11"/>
        <color theme="1"/>
        <rFont val="Calibri"/>
        <family val="2"/>
      </rPr>
      <t>¹</t>
    </r>
  </si>
  <si>
    <r>
      <t>Herbicides</t>
    </r>
    <r>
      <rPr>
        <sz val="11"/>
        <color theme="1"/>
        <rFont val="Calibri"/>
        <family val="2"/>
      </rPr>
      <t>¹</t>
    </r>
  </si>
  <si>
    <t>Amount</t>
  </si>
  <si>
    <t>Receipts</t>
  </si>
  <si>
    <t>Apples</t>
  </si>
  <si>
    <t>Returns over variable costs</t>
  </si>
  <si>
    <t>Returns to management</t>
  </si>
  <si>
    <r>
      <t>Plant Growth Regualtors</t>
    </r>
    <r>
      <rPr>
        <sz val="11"/>
        <color theme="1"/>
        <rFont val="Calibri"/>
        <family val="2"/>
      </rPr>
      <t>²</t>
    </r>
  </si>
  <si>
    <r>
      <t xml:space="preserve">  Thinning and misc.</t>
    </r>
    <r>
      <rPr>
        <sz val="11"/>
        <color theme="1"/>
        <rFont val="Calibri"/>
        <family val="2"/>
      </rPr>
      <t>ᴲ</t>
    </r>
  </si>
  <si>
    <r>
      <t xml:space="preserve">  Crop insurance (APH)</t>
    </r>
    <r>
      <rPr>
        <sz val="11"/>
        <color theme="1"/>
        <rFont val="Calibri"/>
        <family val="2"/>
      </rPr>
      <t>⁴</t>
    </r>
  </si>
  <si>
    <r>
      <t xml:space="preserve">  Crop insurance (SCO)</t>
    </r>
    <r>
      <rPr>
        <sz val="11"/>
        <color theme="1"/>
        <rFont val="Calibri"/>
        <family val="2"/>
      </rPr>
      <t>⁴</t>
    </r>
  </si>
  <si>
    <t>1. Cost estimates based on a typical mix of pesticides used in conjunction with integrated pest managemtnt practices.</t>
  </si>
  <si>
    <t xml:space="preserve">2. See Tables 1-15 and 1-18 for alternative plant growth regulators used in apples. Depending on the thinning, growth control, and harvest </t>
  </si>
  <si>
    <t xml:space="preserve">    management program used, plant growth regulator costs could vary from $0 to over $500 per acre.</t>
  </si>
  <si>
    <t>3. Assuming chemical thinning in addition to hand-thinning.</t>
  </si>
  <si>
    <t xml:space="preserve">4. Hypothetical cost of crop insurance coverage in Adams County (APH, actual production history and SCO, supplemental coverage option) at the </t>
  </si>
  <si>
    <t xml:space="preserve">    50 percent coverage level for 100 percent of the standard $12.70 per bushel fresh-market price election and an APH of 1,200 bushels per acre.</t>
  </si>
  <si>
    <t xml:space="preserve">    Contact your crop insurance agent for a quote based on your county, government program participation, yields, and pricing preferences.</t>
  </si>
  <si>
    <t xml:space="preserve">   Assumes no participation in Agricultura Risk Coverage (ARC) from the USDA Farm Service Agency. </t>
  </si>
  <si>
    <t>5. Includes irrigation system.</t>
  </si>
  <si>
    <t>bushels</t>
  </si>
  <si>
    <t xml:space="preserve">3. Hypothetical cost of crop insurance coverage in Adams County (APH, actual production history and SCO, supplemental coverage option) at the </t>
  </si>
  <si>
    <r>
      <t>Plant growth regulators</t>
    </r>
    <r>
      <rPr>
        <sz val="11"/>
        <color theme="1"/>
        <rFont val="Calibri"/>
        <family val="2"/>
      </rPr>
      <t>²</t>
    </r>
  </si>
  <si>
    <t xml:space="preserve">  Misc. seasonal (hourly)</t>
  </si>
  <si>
    <r>
      <t xml:space="preserve">  Crop insurance  (APH)</t>
    </r>
    <r>
      <rPr>
        <sz val="11"/>
        <color theme="1"/>
        <rFont val="Calibri"/>
        <family val="2"/>
      </rPr>
      <t>ᴲ</t>
    </r>
  </si>
  <si>
    <r>
      <t xml:space="preserve">  Crop insurance (SCO)</t>
    </r>
    <r>
      <rPr>
        <sz val="11"/>
        <color theme="1"/>
        <rFont val="Calibri"/>
        <family val="2"/>
      </rPr>
      <t>ᴲ</t>
    </r>
  </si>
  <si>
    <t>Variable Costs</t>
  </si>
  <si>
    <t>Peaches</t>
  </si>
  <si>
    <t>Fixed Costs</t>
  </si>
  <si>
    <r>
      <t xml:space="preserve">  Hand thinning</t>
    </r>
    <r>
      <rPr>
        <sz val="11"/>
        <color theme="1"/>
        <rFont val="Calibri"/>
        <family val="2"/>
      </rPr>
      <t>²</t>
    </r>
  </si>
  <si>
    <r>
      <t xml:space="preserve">  Crop insurance (APH)</t>
    </r>
    <r>
      <rPr>
        <sz val="11"/>
        <color theme="1"/>
        <rFont val="Calibri"/>
        <family val="2"/>
      </rPr>
      <t>ᴲ</t>
    </r>
  </si>
  <si>
    <t xml:space="preserve">   Assumes no participation in Agricultural Risk Coverage (ARC) from the USDA Farm Service Agency. </t>
  </si>
  <si>
    <t xml:space="preserve">    50 percent coverage level for 100 percent of the standard $29.85 per bushel fresh-market price election and an APH of 300 bushels per acre.</t>
  </si>
  <si>
    <t>Cherries</t>
  </si>
  <si>
    <t>in June 2021.</t>
  </si>
  <si>
    <t>Table 9-4. Fresh-market apple production budget, 1,210 trees per acre, without mating disruption,</t>
  </si>
  <si>
    <t xml:space="preserve">Table 9-8. Mature dwarf sweet cherry orchard budget, 155 trees per acre, Pennsylvania, 2021. Summary of estimated costs per acre. </t>
  </si>
  <si>
    <t>Calculations</t>
  </si>
  <si>
    <t xml:space="preserve">Table 9-2-B. Apple orchard planting budget, high density orchard, Pennsylvania, 2021. Summary of estimated costs per acre. </t>
  </si>
  <si>
    <t xml:space="preserve">Table 9-2-A. Apple orchard planting budget, medium density orchard, Pennsylvania, 2021. Summary of estimated costs per acre. </t>
  </si>
  <si>
    <t xml:space="preserve">Extension Team: </t>
  </si>
  <si>
    <t>Horticulture</t>
  </si>
  <si>
    <t>Tool Version: 1.0</t>
  </si>
  <si>
    <t xml:space="preserve">Author: </t>
  </si>
  <si>
    <t>Dr. Jayson Harper and Lynn Kime</t>
  </si>
  <si>
    <t xml:space="preserve">Contact Email: </t>
  </si>
  <si>
    <t>lfk4@psu.edu</t>
  </si>
  <si>
    <t>Website:</t>
  </si>
  <si>
    <t>https://agsci.psu.edu/research/centers-facilities/extension/frec</t>
  </si>
  <si>
    <t>Description:</t>
  </si>
  <si>
    <t xml:space="preserve">This tool will allow an existing or potential fruit grower to create enterprise budgets for apples, peaches, tart and sweet cherries. It will also assist in determining land preparation and planting costs for apples and stone fruits. </t>
  </si>
  <si>
    <t xml:space="preserve">User Instructions: </t>
  </si>
  <si>
    <t xml:space="preserve">Please begin by scrolling through the tab at the bottom of the workbook to find the spreadsheet that corresponds to the budget you wish to create. The outlined </t>
  </si>
  <si>
    <t xml:space="preserve">For trellis costs in the "Planting-High Density" budget, please see: https://extension.psu.edu/trellis-construction-workbook? for detailed expenses. </t>
  </si>
  <si>
    <t xml:space="preserve">References: </t>
  </si>
  <si>
    <t>Acknowledgement of Risk:</t>
  </si>
  <si>
    <t>This tool is provided for general informational purposes only and The Pennsylvania State University shall have no liability whatsoever for the use of or reliance on this tool.</t>
  </si>
  <si>
    <t>Dr.R. Crassweller, Dr. J. Harper, Dr. G.Krawczyk, Dr. K. Peter, and Dr. J. Schupp</t>
  </si>
  <si>
    <t xml:space="preserve">You should monitor local markets and contact suppliers to determine current prices for all items contained in this sample budget. </t>
  </si>
  <si>
    <t>Tree Fruit Budgeting Tool</t>
  </si>
  <si>
    <t xml:space="preserve">Table 9-1. Land preparation budget (tree fruit), Pennsylvania, 2021. Summary of estimated costs per acre. </t>
  </si>
  <si>
    <t xml:space="preserve">Use the "Your Quantity" and "Your Price" columns to enter your potential or actual figures. Budget estimates are based on data available </t>
  </si>
  <si>
    <t>Additional fixed costs</t>
  </si>
  <si>
    <t>Additional variable costs</t>
  </si>
  <si>
    <t>cells in pale green may be changed while the outlined cells in pale red are the calculated values. There are also cells currently labeled "Additional variable/fixed</t>
  </si>
  <si>
    <t xml:space="preserve"> costs" that may be used to add items that reflect your operation. You may save or print your completed budgets for future use.</t>
  </si>
  <si>
    <t>Equipment</t>
  </si>
  <si>
    <r>
      <t>Equipment</t>
    </r>
    <r>
      <rPr>
        <sz val="11"/>
        <color theme="1"/>
        <rFont val="Calibri"/>
        <family val="2"/>
      </rPr>
      <t>⁵</t>
    </r>
  </si>
  <si>
    <t xml:space="preserve">Equipment </t>
  </si>
  <si>
    <t>2. Fruit thinning is assumed to be done with a combination of string thinning and hand thinning.</t>
  </si>
  <si>
    <t>4. Includes irrigation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</si>
</sst>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5" x14ac:knownFonts="1">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sz val="11"/>
      <color theme="1"/>
      <name val="Calibri"/>
      <family val="2"/>
    </font>
    <font>
      <sz val="11"/>
      <color theme="1"/>
      <name val="Calibri"/>
      <family val="2"/>
      <scheme val="minor"/>
    </font>
    <font>
      <u/>
      <sz val="11"/>
      <color theme="10"/>
      <name val="Calibri"/>
      <family val="2"/>
      <scheme val="minor"/>
    </font>
    <font>
      <sz val="12"/>
      <color theme="1"/>
      <name val="Arial"/>
      <family val="2"/>
    </font>
    <font>
      <sz val="26"/>
      <color theme="0"/>
      <name val="Arial"/>
      <family val="2"/>
    </font>
    <font>
      <sz val="11"/>
      <color theme="1"/>
      <name val="Arial"/>
      <family val="2"/>
    </font>
    <font>
      <b/>
      <sz val="12"/>
      <color theme="0"/>
      <name val="Arial"/>
      <family val="2"/>
    </font>
    <font>
      <sz val="12"/>
      <color theme="1"/>
      <name val="Calibri"/>
      <family val="2"/>
      <scheme val="minor"/>
    </font>
    <font>
      <i/>
      <sz val="10"/>
      <color theme="1"/>
      <name val="Arial"/>
      <family val="2"/>
    </font>
    <font>
      <b/>
      <sz val="12"/>
      <color theme="1"/>
      <name val="Arial"/>
      <family val="2"/>
    </font>
    <font>
      <i/>
      <sz val="12"/>
      <color theme="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rgb="FFFF7C80"/>
        <bgColor indexed="64"/>
      </patternFill>
    </fill>
    <fill>
      <patternFill patternType="solid">
        <fgColor theme="4" tint="-0.499984740745262"/>
        <bgColor indexed="64"/>
      </patternFill>
    </fill>
    <fill>
      <patternFill patternType="solid">
        <fgColor theme="0" tint="-0.14999847407452621"/>
        <bgColor indexed="64"/>
      </patternFill>
    </fill>
  </fills>
  <borders count="1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xf numFmtId="43" fontId="5" fillId="0" borderId="0" applyFont="0" applyFill="0" applyBorder="0" applyAlignment="0" applyProtection="0"/>
    <xf numFmtId="0" fontId="6" fillId="0" borderId="0" applyNumberFormat="0" applyFill="0" applyBorder="0" applyAlignment="0" applyProtection="0"/>
    <xf numFmtId="0" fontId="11" fillId="0" borderId="0"/>
  </cellStyleXfs>
  <cellXfs count="136">
    <xf numFmtId="0" fontId="0" fillId="0" borderId="0" xfId="0"/>
    <xf numFmtId="0" fontId="0" fillId="0" borderId="0" xfId="0" applyAlignment="1">
      <alignment horizontal="center"/>
    </xf>
    <xf numFmtId="0" fontId="1" fillId="0" borderId="1" xfId="0" applyFont="1" applyBorder="1" applyAlignment="1">
      <alignment horizontal="center"/>
    </xf>
    <xf numFmtId="0" fontId="1" fillId="0" borderId="0" xfId="0" applyFont="1"/>
    <xf numFmtId="0" fontId="1" fillId="0" borderId="0" xfId="0" applyFont="1" applyAlignment="1">
      <alignment horizontal="center"/>
    </xf>
    <xf numFmtId="0" fontId="1" fillId="0" borderId="0" xfId="0" applyFont="1" applyAlignment="1">
      <alignment horizontal="center"/>
    </xf>
    <xf numFmtId="0" fontId="1" fillId="0" borderId="2" xfId="0" applyFont="1" applyBorder="1"/>
    <xf numFmtId="0" fontId="1" fillId="0" borderId="2" xfId="0" applyFont="1" applyBorder="1" applyAlignment="1">
      <alignment horizontal="center"/>
    </xf>
    <xf numFmtId="164" fontId="0" fillId="0" borderId="0" xfId="0" applyNumberFormat="1"/>
    <xf numFmtId="164" fontId="0" fillId="0" borderId="0" xfId="0" applyNumberFormat="1" applyAlignment="1">
      <alignment horizontal="center"/>
    </xf>
    <xf numFmtId="164" fontId="0" fillId="0" borderId="2" xfId="0" applyNumberFormat="1" applyBorder="1" applyAlignment="1">
      <alignment horizontal="center"/>
    </xf>
    <xf numFmtId="0" fontId="0" fillId="0" borderId="2" xfId="0" applyBorder="1"/>
    <xf numFmtId="0" fontId="0" fillId="0" borderId="2" xfId="0" applyBorder="1" applyAlignment="1">
      <alignment horizontal="center"/>
    </xf>
    <xf numFmtId="0" fontId="1" fillId="0" borderId="3" xfId="0" applyFont="1" applyBorder="1"/>
    <xf numFmtId="0" fontId="0" fillId="0" borderId="3" xfId="0" applyBorder="1"/>
    <xf numFmtId="0" fontId="0" fillId="0" borderId="0" xfId="0" applyBorder="1"/>
    <xf numFmtId="3" fontId="0" fillId="0" borderId="0" xfId="0" applyNumberFormat="1" applyAlignment="1">
      <alignment horizontal="center"/>
    </xf>
    <xf numFmtId="0" fontId="1" fillId="0" borderId="2" xfId="0" applyFont="1" applyBorder="1" applyAlignment="1">
      <alignment horizontal="left"/>
    </xf>
    <xf numFmtId="0" fontId="1" fillId="0" borderId="4" xfId="0" applyFont="1" applyBorder="1"/>
    <xf numFmtId="0" fontId="0" fillId="0" borderId="4" xfId="0" applyBorder="1"/>
    <xf numFmtId="0" fontId="0" fillId="0" borderId="0" xfId="0" applyFont="1" applyFill="1" applyBorder="1"/>
    <xf numFmtId="0" fontId="1" fillId="0" borderId="0" xfId="0" applyFont="1" applyAlignment="1">
      <alignment horizontal="left"/>
    </xf>
    <xf numFmtId="0" fontId="1" fillId="0" borderId="0" xfId="0" applyFont="1" applyAlignment="1">
      <alignment horizontal="center"/>
    </xf>
    <xf numFmtId="0" fontId="1" fillId="0" borderId="1" xfId="0" applyFont="1" applyBorder="1"/>
    <xf numFmtId="0" fontId="0" fillId="0" borderId="1" xfId="0" applyBorder="1"/>
    <xf numFmtId="0" fontId="2" fillId="0" borderId="0" xfId="0" applyFont="1"/>
    <xf numFmtId="0" fontId="1" fillId="0" borderId="0" xfId="0" applyFont="1" applyAlignment="1">
      <alignment horizontal="center"/>
    </xf>
    <xf numFmtId="0" fontId="0" fillId="0" borderId="0" xfId="0" applyBorder="1" applyAlignment="1">
      <alignment horizontal="center"/>
    </xf>
    <xf numFmtId="0" fontId="0" fillId="0" borderId="1" xfId="0" applyBorder="1" applyAlignment="1">
      <alignment horizontal="center"/>
    </xf>
    <xf numFmtId="0" fontId="1" fillId="0" borderId="0" xfId="0" applyFont="1" applyBorder="1" applyAlignment="1">
      <alignment horizontal="center"/>
    </xf>
    <xf numFmtId="0" fontId="1" fillId="0" borderId="0" xfId="0" applyFont="1" applyBorder="1"/>
    <xf numFmtId="0" fontId="3" fillId="0" borderId="0" xfId="0" applyFont="1"/>
    <xf numFmtId="164" fontId="3" fillId="0" borderId="0" xfId="0" applyNumberFormat="1" applyFont="1" applyAlignment="1">
      <alignment horizontal="center"/>
    </xf>
    <xf numFmtId="164" fontId="3" fillId="0" borderId="2" xfId="0" applyNumberFormat="1" applyFont="1" applyBorder="1" applyAlignment="1">
      <alignment horizontal="center"/>
    </xf>
    <xf numFmtId="164" fontId="1" fillId="0" borderId="3" xfId="0" applyNumberFormat="1" applyFont="1" applyBorder="1" applyAlignment="1">
      <alignment horizontal="center"/>
    </xf>
    <xf numFmtId="164" fontId="1" fillId="0" borderId="0" xfId="0" applyNumberFormat="1" applyFont="1"/>
    <xf numFmtId="164" fontId="0" fillId="0" borderId="0" xfId="0" applyNumberFormat="1" applyBorder="1" applyAlignment="1">
      <alignment horizontal="center"/>
    </xf>
    <xf numFmtId="0" fontId="1" fillId="0" borderId="0" xfId="0" applyFont="1" applyAlignment="1">
      <alignment horizontal="center"/>
    </xf>
    <xf numFmtId="164" fontId="3" fillId="0" borderId="4" xfId="0" applyNumberFormat="1" applyFont="1" applyBorder="1" applyAlignment="1">
      <alignment horizontal="center"/>
    </xf>
    <xf numFmtId="164" fontId="1" fillId="0" borderId="2" xfId="0"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3" fontId="0" fillId="0" borderId="0" xfId="0" applyNumberFormat="1" applyFont="1" applyBorder="1" applyAlignment="1">
      <alignment horizontal="center"/>
    </xf>
    <xf numFmtId="164" fontId="0" fillId="0" borderId="0" xfId="0" applyNumberFormat="1" applyFont="1" applyBorder="1" applyAlignment="1">
      <alignment horizontal="center"/>
    </xf>
    <xf numFmtId="0" fontId="3" fillId="0" borderId="0" xfId="0" applyFont="1" applyFill="1" applyBorder="1"/>
    <xf numFmtId="164" fontId="3" fillId="0" borderId="3" xfId="0" applyNumberFormat="1" applyFont="1" applyBorder="1" applyAlignment="1">
      <alignment horizontal="center"/>
    </xf>
    <xf numFmtId="164" fontId="3" fillId="0" borderId="0" xfId="0" applyNumberFormat="1" applyFont="1" applyBorder="1" applyAlignment="1">
      <alignment horizontal="center"/>
    </xf>
    <xf numFmtId="0" fontId="3" fillId="0" borderId="2" xfId="0" applyFont="1" applyBorder="1"/>
    <xf numFmtId="0" fontId="0" fillId="0" borderId="2" xfId="0" applyFont="1" applyBorder="1"/>
    <xf numFmtId="164" fontId="0" fillId="0" borderId="2" xfId="0" applyNumberFormat="1" applyFont="1" applyBorder="1" applyAlignment="1">
      <alignment horizontal="center"/>
    </xf>
    <xf numFmtId="164" fontId="1" fillId="0" borderId="0" xfId="0" applyNumberFormat="1" applyFont="1" applyAlignment="1">
      <alignment horizontal="center"/>
    </xf>
    <xf numFmtId="164" fontId="1" fillId="0" borderId="4" xfId="0" applyNumberFormat="1" applyFont="1" applyBorder="1" applyAlignment="1">
      <alignment horizontal="center"/>
    </xf>
    <xf numFmtId="164" fontId="1" fillId="0" borderId="0" xfId="0" applyNumberFormat="1" applyFont="1" applyBorder="1" applyAlignment="1">
      <alignment horizontal="center"/>
    </xf>
    <xf numFmtId="0" fontId="1" fillId="0" borderId="0" xfId="0" applyFont="1" applyBorder="1" applyAlignment="1">
      <alignment horizontal="left"/>
    </xf>
    <xf numFmtId="0" fontId="1" fillId="0" borderId="0" xfId="0" applyFont="1" applyFill="1" applyBorder="1"/>
    <xf numFmtId="37" fontId="0" fillId="0" borderId="0" xfId="1" applyNumberFormat="1" applyFont="1" applyAlignment="1">
      <alignment horizontal="center"/>
    </xf>
    <xf numFmtId="0" fontId="0" fillId="0" borderId="0" xfId="0" applyProtection="1">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Protection="1">
      <protection locked="0"/>
    </xf>
    <xf numFmtId="164" fontId="0" fillId="0" borderId="0" xfId="0" applyNumberFormat="1" applyAlignment="1" applyProtection="1">
      <alignment horizontal="center"/>
      <protection locked="0"/>
    </xf>
    <xf numFmtId="164" fontId="0" fillId="0" borderId="0" xfId="0" applyNumberFormat="1" applyBorder="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center"/>
      <protection locked="0"/>
    </xf>
    <xf numFmtId="0" fontId="0" fillId="0" borderId="2" xfId="0" applyBorder="1" applyProtection="1"/>
    <xf numFmtId="0" fontId="0" fillId="0" borderId="0" xfId="0" applyProtection="1"/>
    <xf numFmtId="164" fontId="0" fillId="0" borderId="0" xfId="0" applyNumberFormat="1" applyProtection="1"/>
    <xf numFmtId="164" fontId="0" fillId="2" borderId="2" xfId="0" applyNumberFormat="1" applyFill="1" applyBorder="1" applyAlignment="1" applyProtection="1">
      <alignment horizontal="center"/>
      <protection locked="0"/>
    </xf>
    <xf numFmtId="0" fontId="0" fillId="2" borderId="2" xfId="0" applyFill="1" applyBorder="1" applyAlignment="1" applyProtection="1">
      <alignment horizontal="center"/>
      <protection locked="0"/>
    </xf>
    <xf numFmtId="164" fontId="0" fillId="2" borderId="5" xfId="0" applyNumberFormat="1" applyFill="1" applyBorder="1" applyAlignment="1" applyProtection="1">
      <alignment horizontal="center"/>
      <protection locked="0"/>
    </xf>
    <xf numFmtId="164" fontId="0" fillId="2" borderId="3" xfId="0" applyNumberFormat="1" applyFill="1" applyBorder="1" applyAlignment="1" applyProtection="1">
      <alignment horizontal="center"/>
      <protection locked="0"/>
    </xf>
    <xf numFmtId="164" fontId="0" fillId="2" borderId="6" xfId="0" applyNumberFormat="1" applyFill="1" applyBorder="1" applyAlignment="1" applyProtection="1">
      <alignment horizontal="center"/>
      <protection locked="0"/>
    </xf>
    <xf numFmtId="164" fontId="0" fillId="2" borderId="3" xfId="0" applyNumberFormat="1" applyFill="1" applyBorder="1" applyProtection="1">
      <protection locked="0"/>
    </xf>
    <xf numFmtId="164" fontId="0" fillId="2" borderId="2" xfId="0" applyNumberFormat="1" applyFon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0" fontId="0" fillId="2" borderId="2" xfId="0" applyNumberFormat="1" applyFill="1" applyBorder="1" applyAlignment="1" applyProtection="1">
      <alignment horizontal="center"/>
      <protection locked="0"/>
    </xf>
    <xf numFmtId="0" fontId="0" fillId="0" borderId="0" xfId="0" applyNumberFormat="1" applyAlignment="1" applyProtection="1">
      <alignment horizontal="center"/>
      <protection locked="0"/>
    </xf>
    <xf numFmtId="0" fontId="0" fillId="0" borderId="0" xfId="0" applyNumberFormat="1" applyBorder="1" applyAlignment="1">
      <alignment horizontal="center"/>
    </xf>
    <xf numFmtId="0" fontId="0" fillId="0" borderId="2" xfId="0" applyNumberFormat="1" applyBorder="1" applyAlignment="1">
      <alignment horizontal="center"/>
    </xf>
    <xf numFmtId="0" fontId="0" fillId="0" borderId="0" xfId="0" applyNumberFormat="1" applyAlignment="1">
      <alignment horizontal="center"/>
    </xf>
    <xf numFmtId="0" fontId="1" fillId="0" borderId="2" xfId="0" applyNumberFormat="1" applyFont="1" applyBorder="1" applyAlignment="1">
      <alignment horizontal="center"/>
    </xf>
    <xf numFmtId="0" fontId="1" fillId="0" borderId="0" xfId="0" applyNumberFormat="1" applyFont="1" applyBorder="1" applyAlignment="1">
      <alignment horizontal="center"/>
    </xf>
    <xf numFmtId="0" fontId="0" fillId="0" borderId="0" xfId="0" applyNumberFormat="1"/>
    <xf numFmtId="0" fontId="0" fillId="0" borderId="0" xfId="0" applyNumberFormat="1" applyProtection="1">
      <protection locked="0"/>
    </xf>
    <xf numFmtId="0" fontId="0" fillId="2" borderId="3" xfId="0" applyNumberFormat="1" applyFill="1" applyBorder="1" applyAlignment="1">
      <alignment horizontal="center"/>
    </xf>
    <xf numFmtId="0" fontId="0" fillId="0" borderId="0" xfId="0" applyNumberFormat="1" applyBorder="1"/>
    <xf numFmtId="164" fontId="0" fillId="3" borderId="2" xfId="0" applyNumberFormat="1" applyFill="1" applyBorder="1" applyAlignment="1" applyProtection="1">
      <alignment horizontal="center"/>
      <protection locked="0"/>
    </xf>
    <xf numFmtId="164" fontId="3" fillId="3" borderId="2" xfId="0" applyNumberFormat="1" applyFont="1" applyFill="1" applyBorder="1" applyAlignment="1">
      <alignment horizontal="center"/>
    </xf>
    <xf numFmtId="164" fontId="3" fillId="3" borderId="2" xfId="0" applyNumberFormat="1" applyFont="1" applyFill="1" applyBorder="1" applyAlignment="1" applyProtection="1">
      <alignment horizontal="center"/>
      <protection locked="0"/>
    </xf>
    <xf numFmtId="164" fontId="1" fillId="3" borderId="2" xfId="0" applyNumberFormat="1" applyFont="1" applyFill="1" applyBorder="1" applyAlignment="1">
      <alignment horizontal="center"/>
    </xf>
    <xf numFmtId="164" fontId="3" fillId="3" borderId="3" xfId="0" applyNumberFormat="1" applyFont="1" applyFill="1" applyBorder="1" applyAlignment="1">
      <alignment horizontal="center"/>
    </xf>
    <xf numFmtId="164" fontId="0" fillId="3" borderId="2" xfId="0" applyNumberFormat="1" applyFill="1" applyBorder="1" applyAlignment="1">
      <alignment horizontal="center"/>
    </xf>
    <xf numFmtId="164" fontId="1" fillId="3" borderId="3" xfId="0" applyNumberFormat="1" applyFont="1" applyFill="1" applyBorder="1" applyAlignment="1">
      <alignment horizontal="center"/>
    </xf>
    <xf numFmtId="164" fontId="0" fillId="3" borderId="2" xfId="0" applyNumberFormat="1" applyFont="1" applyFill="1" applyBorder="1" applyAlignment="1">
      <alignment horizontal="center"/>
    </xf>
    <xf numFmtId="164" fontId="0" fillId="3" borderId="2" xfId="0" applyNumberFormat="1" applyFill="1" applyBorder="1" applyAlignment="1" applyProtection="1">
      <alignment horizontal="center"/>
    </xf>
    <xf numFmtId="164" fontId="3" fillId="3" borderId="2" xfId="0" applyNumberFormat="1" applyFont="1" applyFill="1" applyBorder="1" applyAlignment="1" applyProtection="1">
      <alignment horizontal="center"/>
    </xf>
    <xf numFmtId="0" fontId="9" fillId="0" borderId="0" xfId="0" applyFont="1" applyAlignment="1">
      <alignment horizontal="left" vertical="center"/>
    </xf>
    <xf numFmtId="0" fontId="9" fillId="0" borderId="0" xfId="0" applyFont="1" applyAlignment="1">
      <alignment vertical="center"/>
    </xf>
    <xf numFmtId="3" fontId="0" fillId="2" borderId="2" xfId="0" applyNumberFormat="1" applyFill="1" applyBorder="1" applyAlignment="1" applyProtection="1">
      <alignment horizontal="center"/>
      <protection locked="0"/>
    </xf>
    <xf numFmtId="0" fontId="12" fillId="0" borderId="7" xfId="3" applyFont="1" applyBorder="1" applyAlignment="1">
      <alignment horizontal="left" vertical="top" wrapText="1"/>
    </xf>
    <xf numFmtId="0" fontId="12" fillId="0" borderId="3" xfId="3" applyFont="1" applyBorder="1" applyAlignment="1">
      <alignment horizontal="left" vertical="top" wrapText="1"/>
    </xf>
    <xf numFmtId="0" fontId="12" fillId="0" borderId="8" xfId="3" applyFont="1" applyBorder="1" applyAlignment="1">
      <alignment horizontal="left" vertical="top" wrapText="1"/>
    </xf>
    <xf numFmtId="0" fontId="13" fillId="5" borderId="7" xfId="0" applyFont="1" applyFill="1" applyBorder="1" applyAlignment="1">
      <alignment horizontal="left" wrapText="1"/>
    </xf>
    <xf numFmtId="0" fontId="13" fillId="5" borderId="3" xfId="0" applyFont="1" applyFill="1" applyBorder="1" applyAlignment="1">
      <alignment horizontal="left" wrapText="1"/>
    </xf>
    <xf numFmtId="0" fontId="13" fillId="5" borderId="8" xfId="0" applyFont="1" applyFill="1" applyBorder="1" applyAlignment="1">
      <alignment horizontal="left" wrapText="1"/>
    </xf>
    <xf numFmtId="0" fontId="14" fillId="5" borderId="7"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9" fillId="0" borderId="0" xfId="0" applyFont="1" applyAlignment="1">
      <alignment horizontal="center" vertical="center"/>
    </xf>
    <xf numFmtId="0" fontId="6" fillId="0" borderId="0" xfId="2"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top" wrapText="1"/>
    </xf>
    <xf numFmtId="0" fontId="9" fillId="0" borderId="12" xfId="0" applyFont="1" applyBorder="1" applyAlignment="1">
      <alignment horizontal="left" vertical="top" wrapText="1"/>
    </xf>
    <xf numFmtId="0" fontId="13" fillId="5" borderId="7" xfId="3" applyFont="1" applyFill="1" applyBorder="1" applyAlignment="1">
      <alignment horizontal="left" vertical="center"/>
    </xf>
    <xf numFmtId="0" fontId="13" fillId="5" borderId="3" xfId="3" applyFont="1" applyFill="1" applyBorder="1" applyAlignment="1">
      <alignment horizontal="left" vertical="center"/>
    </xf>
    <xf numFmtId="0" fontId="13" fillId="5" borderId="8" xfId="3" applyFont="1" applyFill="1" applyBorder="1" applyAlignment="1">
      <alignment horizontal="left" vertical="center"/>
    </xf>
    <xf numFmtId="0" fontId="12" fillId="0" borderId="9" xfId="3" applyFont="1" applyBorder="1" applyAlignment="1">
      <alignment horizontal="left" vertical="top" wrapText="1"/>
    </xf>
    <xf numFmtId="0" fontId="12" fillId="0" borderId="0" xfId="3" applyFont="1" applyBorder="1" applyAlignment="1">
      <alignment horizontal="left" vertical="top" wrapText="1"/>
    </xf>
    <xf numFmtId="0" fontId="12" fillId="0" borderId="10" xfId="3" applyFont="1" applyBorder="1" applyAlignment="1">
      <alignment horizontal="left" vertical="top" wrapText="1"/>
    </xf>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10" fillId="4" borderId="7"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8" xfId="0" applyFont="1" applyFill="1" applyBorder="1" applyAlignment="1">
      <alignment horizontal="left" vertical="top" wrapText="1"/>
    </xf>
    <xf numFmtId="0" fontId="12" fillId="0" borderId="13" xfId="3" applyFont="1" applyBorder="1" applyAlignment="1">
      <alignment horizontal="left" vertical="top" wrapText="1"/>
    </xf>
    <xf numFmtId="0" fontId="12" fillId="0" borderId="4" xfId="3" applyFont="1" applyBorder="1" applyAlignment="1">
      <alignment horizontal="left" vertical="top" wrapText="1"/>
    </xf>
    <xf numFmtId="0" fontId="12" fillId="0" borderId="14" xfId="3" applyFont="1" applyBorder="1" applyAlignment="1">
      <alignment horizontal="left" vertical="top" wrapText="1"/>
    </xf>
    <xf numFmtId="0" fontId="9" fillId="0" borderId="0" xfId="0" applyFont="1" applyAlignment="1">
      <alignment horizontal="left" vertical="center"/>
    </xf>
    <xf numFmtId="14" fontId="9" fillId="0" borderId="0" xfId="0" applyNumberFormat="1" applyFont="1" applyAlignment="1">
      <alignment horizontal="left" vertical="center"/>
    </xf>
    <xf numFmtId="0" fontId="7" fillId="0" borderId="0" xfId="0" applyFont="1" applyAlignment="1">
      <alignment horizontal="center" vertical="center"/>
    </xf>
    <xf numFmtId="0" fontId="8" fillId="4" borderId="0" xfId="0" applyFont="1" applyFill="1" applyAlignment="1">
      <alignment horizontal="center" vertical="center"/>
    </xf>
  </cellXfs>
  <cellStyles count="4">
    <cellStyle name="Comma" xfId="1" builtinId="3"/>
    <cellStyle name="Hyperlink" xfId="2" builtinId="8"/>
    <cellStyle name="Normal" xfId="0" builtinId="0"/>
    <cellStyle name="Normal 2" xfId="3" xr:uid="{154165AC-E557-4F0C-9186-AD2CA2505BF3}"/>
  </cellStyles>
  <dxfs count="0"/>
  <tableStyles count="0" defaultTableStyle="TableStyleMedium2" defaultPivotStyle="PivotStyleLight16"/>
  <colors>
    <mruColors>
      <color rgb="FFFF7C80"/>
      <color rgb="FFFF3300"/>
      <color rgb="FFCC00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606395</xdr:colOff>
      <xdr:row>1</xdr:row>
      <xdr:rowOff>66674</xdr:rowOff>
    </xdr:from>
    <xdr:to>
      <xdr:col>7</xdr:col>
      <xdr:colOff>49762</xdr:colOff>
      <xdr:row>1</xdr:row>
      <xdr:rowOff>1142999</xdr:rowOff>
    </xdr:to>
    <xdr:pic>
      <xdr:nvPicPr>
        <xdr:cNvPr id="2" name="Picture 1">
          <a:extLst>
            <a:ext uri="{FF2B5EF4-FFF2-40B4-BE49-F238E27FC236}">
              <a16:creationId xmlns:a16="http://schemas.microsoft.com/office/drawing/2014/main" id="{B38EE66E-7CD3-46FA-85EB-9138E04B9C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5195" y="257174"/>
          <a:ext cx="3434342" cy="1076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fk4@ps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69E3B-A298-4C14-B5B1-57371BFBE7AF}">
  <dimension ref="A2:K26"/>
  <sheetViews>
    <sheetView workbookViewId="0">
      <selection activeCell="A14" sqref="A14:K14"/>
    </sheetView>
  </sheetViews>
  <sheetFormatPr defaultRowHeight="15" x14ac:dyDescent="0.25"/>
  <cols>
    <col min="6" max="6" width="32.42578125" customWidth="1"/>
    <col min="11" max="11" width="20.28515625" customWidth="1"/>
  </cols>
  <sheetData>
    <row r="2" spans="1:11" ht="99.95" customHeight="1" x14ac:dyDescent="0.25">
      <c r="A2" s="134"/>
      <c r="B2" s="134"/>
      <c r="C2" s="134"/>
      <c r="D2" s="134"/>
      <c r="E2" s="134"/>
      <c r="F2" s="134"/>
      <c r="G2" s="134"/>
      <c r="H2" s="134"/>
      <c r="I2" s="134"/>
      <c r="J2" s="134"/>
      <c r="K2" s="134"/>
    </row>
    <row r="3" spans="1:11" ht="33" x14ac:dyDescent="0.25">
      <c r="A3" s="135" t="s">
        <v>185</v>
      </c>
      <c r="B3" s="135"/>
      <c r="C3" s="135"/>
      <c r="D3" s="135"/>
      <c r="E3" s="135"/>
      <c r="F3" s="135"/>
      <c r="G3" s="135"/>
      <c r="H3" s="135"/>
      <c r="I3" s="135"/>
      <c r="J3" s="135"/>
      <c r="K3" s="135"/>
    </row>
    <row r="4" spans="1:11" x14ac:dyDescent="0.25">
      <c r="A4" s="111" t="s">
        <v>166</v>
      </c>
      <c r="B4" s="111"/>
      <c r="C4" s="132" t="s">
        <v>167</v>
      </c>
      <c r="D4" s="132"/>
      <c r="E4" s="132"/>
      <c r="F4" s="132"/>
      <c r="G4" s="132" t="s">
        <v>168</v>
      </c>
      <c r="H4" s="132"/>
      <c r="I4" s="132"/>
      <c r="J4" s="132"/>
      <c r="K4" s="132"/>
    </row>
    <row r="5" spans="1:11" x14ac:dyDescent="0.25">
      <c r="A5" s="111" t="s">
        <v>169</v>
      </c>
      <c r="B5" s="111"/>
      <c r="C5" s="132" t="s">
        <v>170</v>
      </c>
      <c r="D5" s="132"/>
      <c r="E5" s="132"/>
      <c r="F5" s="132"/>
      <c r="G5" s="133">
        <v>44662</v>
      </c>
      <c r="H5" s="132"/>
      <c r="I5" s="132"/>
      <c r="J5" s="132"/>
      <c r="K5" s="132"/>
    </row>
    <row r="6" spans="1:11" ht="15" customHeight="1" x14ac:dyDescent="0.25">
      <c r="A6" s="111" t="s">
        <v>171</v>
      </c>
      <c r="B6" s="111"/>
      <c r="C6" s="110" t="s">
        <v>172</v>
      </c>
      <c r="D6" s="110"/>
      <c r="E6" s="110"/>
      <c r="F6" s="110"/>
      <c r="G6" s="109"/>
      <c r="H6" s="109"/>
      <c r="I6" s="109"/>
      <c r="J6" s="109"/>
      <c r="K6" s="109"/>
    </row>
    <row r="7" spans="1:11" ht="15" customHeight="1" x14ac:dyDescent="0.25">
      <c r="A7" s="124" t="s">
        <v>173</v>
      </c>
      <c r="B7" s="124"/>
      <c r="C7" s="97" t="s">
        <v>174</v>
      </c>
      <c r="D7" s="98"/>
      <c r="E7" s="98"/>
      <c r="F7" s="98"/>
      <c r="G7" s="125"/>
      <c r="H7" s="125"/>
      <c r="I7" s="125"/>
      <c r="J7" s="125"/>
      <c r="K7" s="125"/>
    </row>
    <row r="8" spans="1:11" ht="15.75" customHeight="1" x14ac:dyDescent="0.25">
      <c r="A8" s="126" t="s">
        <v>175</v>
      </c>
      <c r="B8" s="127"/>
      <c r="C8" s="127"/>
      <c r="D8" s="127"/>
      <c r="E8" s="127"/>
      <c r="F8" s="127"/>
      <c r="G8" s="127"/>
      <c r="H8" s="127"/>
      <c r="I8" s="127"/>
      <c r="J8" s="127"/>
      <c r="K8" s="128"/>
    </row>
    <row r="9" spans="1:11" ht="51.95" customHeight="1" x14ac:dyDescent="0.25">
      <c r="A9" s="100" t="s">
        <v>176</v>
      </c>
      <c r="B9" s="101"/>
      <c r="C9" s="101"/>
      <c r="D9" s="101"/>
      <c r="E9" s="101"/>
      <c r="F9" s="101"/>
      <c r="G9" s="101"/>
      <c r="H9" s="101"/>
      <c r="I9" s="101"/>
      <c r="J9" s="101"/>
      <c r="K9" s="102"/>
    </row>
    <row r="10" spans="1:11" ht="15.75" customHeight="1" x14ac:dyDescent="0.25">
      <c r="A10" s="126" t="s">
        <v>177</v>
      </c>
      <c r="B10" s="127"/>
      <c r="C10" s="127"/>
      <c r="D10" s="127"/>
      <c r="E10" s="127"/>
      <c r="F10" s="127"/>
      <c r="G10" s="127"/>
      <c r="H10" s="127"/>
      <c r="I10" s="127"/>
      <c r="J10" s="127"/>
      <c r="K10" s="128"/>
    </row>
    <row r="11" spans="1:11" ht="15" customHeight="1" x14ac:dyDescent="0.25">
      <c r="A11" s="129" t="s">
        <v>178</v>
      </c>
      <c r="B11" s="130"/>
      <c r="C11" s="130"/>
      <c r="D11" s="130"/>
      <c r="E11" s="130"/>
      <c r="F11" s="130"/>
      <c r="G11" s="130"/>
      <c r="H11" s="130"/>
      <c r="I11" s="130"/>
      <c r="J11" s="130"/>
      <c r="K11" s="131"/>
    </row>
    <row r="12" spans="1:11" ht="15" customHeight="1" x14ac:dyDescent="0.25">
      <c r="A12" s="121" t="s">
        <v>190</v>
      </c>
      <c r="B12" s="122"/>
      <c r="C12" s="122"/>
      <c r="D12" s="122"/>
      <c r="E12" s="122"/>
      <c r="F12" s="122"/>
      <c r="G12" s="122"/>
      <c r="H12" s="122"/>
      <c r="I12" s="122"/>
      <c r="J12" s="122"/>
      <c r="K12" s="123"/>
    </row>
    <row r="13" spans="1:11" ht="15" customHeight="1" x14ac:dyDescent="0.25">
      <c r="A13" s="121" t="s">
        <v>191</v>
      </c>
      <c r="B13" s="122"/>
      <c r="C13" s="122"/>
      <c r="D13" s="122"/>
      <c r="E13" s="122"/>
      <c r="F13" s="122"/>
      <c r="G13" s="122"/>
      <c r="H13" s="122"/>
      <c r="I13" s="122"/>
      <c r="J13" s="122"/>
      <c r="K13" s="123"/>
    </row>
    <row r="14" spans="1:11" x14ac:dyDescent="0.25">
      <c r="A14" s="121"/>
      <c r="B14" s="122"/>
      <c r="C14" s="122"/>
      <c r="D14" s="122"/>
      <c r="E14" s="122"/>
      <c r="F14" s="122"/>
      <c r="G14" s="122"/>
      <c r="H14" s="122"/>
      <c r="I14" s="122"/>
      <c r="J14" s="122"/>
      <c r="K14" s="123"/>
    </row>
    <row r="15" spans="1:11" ht="15" customHeight="1" x14ac:dyDescent="0.25">
      <c r="A15" s="121" t="s">
        <v>179</v>
      </c>
      <c r="B15" s="122"/>
      <c r="C15" s="122"/>
      <c r="D15" s="122"/>
      <c r="E15" s="122"/>
      <c r="F15" s="122"/>
      <c r="G15" s="122"/>
      <c r="H15" s="122"/>
      <c r="I15" s="122"/>
      <c r="J15" s="122"/>
      <c r="K15" s="123"/>
    </row>
    <row r="16" spans="1:11" x14ac:dyDescent="0.25">
      <c r="A16" s="112"/>
      <c r="B16" s="113"/>
      <c r="C16" s="113"/>
      <c r="D16" s="113"/>
      <c r="E16" s="113"/>
      <c r="F16" s="113"/>
      <c r="G16" s="113"/>
      <c r="H16" s="113"/>
      <c r="I16" s="113"/>
      <c r="J16" s="113"/>
      <c r="K16" s="114"/>
    </row>
    <row r="17" spans="1:11" x14ac:dyDescent="0.25">
      <c r="A17" s="112"/>
      <c r="B17" s="113"/>
      <c r="C17" s="113"/>
      <c r="D17" s="113"/>
      <c r="E17" s="113"/>
      <c r="F17" s="113"/>
      <c r="G17" s="113"/>
      <c r="H17" s="113"/>
      <c r="I17" s="113"/>
      <c r="J17" s="113"/>
      <c r="K17" s="114"/>
    </row>
    <row r="18" spans="1:11" x14ac:dyDescent="0.25">
      <c r="A18" s="112"/>
      <c r="B18" s="113"/>
      <c r="C18" s="113"/>
      <c r="D18" s="113"/>
      <c r="E18" s="113"/>
      <c r="F18" s="113"/>
      <c r="G18" s="113"/>
      <c r="H18" s="113"/>
      <c r="I18" s="113"/>
      <c r="J18" s="113"/>
      <c r="K18" s="114"/>
    </row>
    <row r="19" spans="1:11" x14ac:dyDescent="0.25">
      <c r="A19" s="112"/>
      <c r="B19" s="113"/>
      <c r="C19" s="113"/>
      <c r="D19" s="113"/>
      <c r="E19" s="113"/>
      <c r="F19" s="113"/>
      <c r="G19" s="113"/>
      <c r="H19" s="113"/>
      <c r="I19" s="113"/>
      <c r="J19" s="113"/>
      <c r="K19" s="114"/>
    </row>
    <row r="20" spans="1:11" x14ac:dyDescent="0.25">
      <c r="A20" s="112"/>
      <c r="B20" s="113"/>
      <c r="C20" s="113"/>
      <c r="D20" s="113"/>
      <c r="E20" s="113"/>
      <c r="F20" s="113"/>
      <c r="G20" s="113"/>
      <c r="H20" s="113"/>
      <c r="I20" s="113"/>
      <c r="J20" s="113"/>
      <c r="K20" s="114"/>
    </row>
    <row r="21" spans="1:11" x14ac:dyDescent="0.25">
      <c r="A21" s="112"/>
      <c r="B21" s="113"/>
      <c r="C21" s="113"/>
      <c r="D21" s="113"/>
      <c r="E21" s="113"/>
      <c r="F21" s="113"/>
      <c r="G21" s="113"/>
      <c r="H21" s="113"/>
      <c r="I21" s="113"/>
      <c r="J21" s="113"/>
      <c r="K21" s="114"/>
    </row>
    <row r="22" spans="1:11" x14ac:dyDescent="0.25">
      <c r="A22" s="115"/>
      <c r="B22" s="116"/>
      <c r="C22" s="116"/>
      <c r="D22" s="116"/>
      <c r="E22" s="116"/>
      <c r="F22" s="116"/>
      <c r="G22" s="116"/>
      <c r="H22" s="116"/>
      <c r="I22" s="116"/>
      <c r="J22" s="116"/>
      <c r="K22" s="117"/>
    </row>
    <row r="23" spans="1:11" ht="15.75" x14ac:dyDescent="0.25">
      <c r="A23" s="118" t="s">
        <v>180</v>
      </c>
      <c r="B23" s="119"/>
      <c r="C23" s="119"/>
      <c r="D23" s="119"/>
      <c r="E23" s="119"/>
      <c r="F23" s="119"/>
      <c r="G23" s="119"/>
      <c r="H23" s="119"/>
      <c r="I23" s="119"/>
      <c r="J23" s="119"/>
      <c r="K23" s="120"/>
    </row>
    <row r="24" spans="1:11" ht="51.95" customHeight="1" x14ac:dyDescent="0.25">
      <c r="A24" s="100" t="s">
        <v>183</v>
      </c>
      <c r="B24" s="101"/>
      <c r="C24" s="101"/>
      <c r="D24" s="101"/>
      <c r="E24" s="101"/>
      <c r="F24" s="101"/>
      <c r="G24" s="101"/>
      <c r="H24" s="101"/>
      <c r="I24" s="101"/>
      <c r="J24" s="101"/>
      <c r="K24" s="102"/>
    </row>
    <row r="25" spans="1:11" ht="15.75" customHeight="1" x14ac:dyDescent="0.25">
      <c r="A25" s="103" t="s">
        <v>181</v>
      </c>
      <c r="B25" s="104"/>
      <c r="C25" s="104"/>
      <c r="D25" s="104"/>
      <c r="E25" s="104"/>
      <c r="F25" s="104"/>
      <c r="G25" s="104"/>
      <c r="H25" s="104"/>
      <c r="I25" s="104"/>
      <c r="J25" s="104"/>
      <c r="K25" s="105"/>
    </row>
    <row r="26" spans="1:11" ht="51.95" customHeight="1" x14ac:dyDescent="0.25">
      <c r="A26" s="106" t="s">
        <v>182</v>
      </c>
      <c r="B26" s="107"/>
      <c r="C26" s="107"/>
      <c r="D26" s="107"/>
      <c r="E26" s="107"/>
      <c r="F26" s="107"/>
      <c r="G26" s="107"/>
      <c r="H26" s="107"/>
      <c r="I26" s="107"/>
      <c r="J26" s="107"/>
      <c r="K26" s="108"/>
    </row>
  </sheetData>
  <mergeCells count="34">
    <mergeCell ref="A5:B5"/>
    <mergeCell ref="C5:F5"/>
    <mergeCell ref="G5:H5"/>
    <mergeCell ref="I5:K5"/>
    <mergeCell ref="A2:K2"/>
    <mergeCell ref="A3:K3"/>
    <mergeCell ref="A4:B4"/>
    <mergeCell ref="C4:F4"/>
    <mergeCell ref="G4:H4"/>
    <mergeCell ref="I4:K4"/>
    <mergeCell ref="A16:K16"/>
    <mergeCell ref="A17:K17"/>
    <mergeCell ref="A7:B7"/>
    <mergeCell ref="G7:K7"/>
    <mergeCell ref="A8:K8"/>
    <mergeCell ref="A9:K9"/>
    <mergeCell ref="A10:K10"/>
    <mergeCell ref="A11:K11"/>
    <mergeCell ref="A24:K24"/>
    <mergeCell ref="A25:K25"/>
    <mergeCell ref="A26:K26"/>
    <mergeCell ref="G6:K6"/>
    <mergeCell ref="C6:F6"/>
    <mergeCell ref="A6:B6"/>
    <mergeCell ref="A18:K18"/>
    <mergeCell ref="A19:K19"/>
    <mergeCell ref="A20:K20"/>
    <mergeCell ref="A21:K21"/>
    <mergeCell ref="A22:K22"/>
    <mergeCell ref="A23:K23"/>
    <mergeCell ref="A12:K12"/>
    <mergeCell ref="A13:K13"/>
    <mergeCell ref="A14:K14"/>
    <mergeCell ref="A15:K15"/>
  </mergeCells>
  <hyperlinks>
    <hyperlink ref="C6" r:id="rId1" xr:uid="{525D9C8E-B71D-4E16-A8EA-413A691A455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6498F-59AE-49C8-9E1A-DEF9BB4D6756}">
  <sheetPr>
    <tabColor rgb="FFFF0000"/>
  </sheetPr>
  <dimension ref="B2:R58"/>
  <sheetViews>
    <sheetView workbookViewId="0">
      <selection activeCell="H44" sqref="H8:H44"/>
    </sheetView>
  </sheetViews>
  <sheetFormatPr defaultRowHeight="15" x14ac:dyDescent="0.25"/>
  <cols>
    <col min="2" max="2" width="25.42578125" customWidth="1"/>
    <col min="3" max="3" width="3.42578125" customWidth="1"/>
    <col min="4" max="4" width="10.85546875" customWidth="1"/>
    <col min="5" max="5" width="3.42578125" customWidth="1"/>
    <col min="6" max="6" width="10.85546875" customWidth="1"/>
    <col min="7" max="7" width="3.42578125" customWidth="1"/>
    <col min="8" max="8" width="10.5703125" customWidth="1"/>
    <col min="9" max="9" width="3.42578125" customWidth="1"/>
    <col min="10" max="10" width="9.85546875" customWidth="1"/>
    <col min="11" max="11" width="3.42578125" customWidth="1"/>
    <col min="12" max="12" width="11.42578125" customWidth="1"/>
    <col min="13" max="13" width="3.42578125" customWidth="1"/>
    <col min="14" max="14" width="9.7109375" customWidth="1"/>
    <col min="15" max="15" width="3.42578125" customWidth="1"/>
    <col min="16" max="16" width="13.42578125" customWidth="1"/>
  </cols>
  <sheetData>
    <row r="2" spans="2:18" x14ac:dyDescent="0.25">
      <c r="B2" s="13" t="s">
        <v>90</v>
      </c>
      <c r="C2" s="14"/>
      <c r="D2" s="14"/>
      <c r="E2" s="14"/>
      <c r="F2" s="14"/>
      <c r="G2" s="14"/>
      <c r="H2" s="14"/>
      <c r="I2" s="14"/>
      <c r="J2" s="14"/>
      <c r="K2" s="14"/>
      <c r="L2" s="14"/>
      <c r="M2" s="14"/>
      <c r="N2" s="14"/>
      <c r="O2" s="14"/>
      <c r="P2" s="14"/>
      <c r="Q2" s="15"/>
      <c r="R2" s="15"/>
    </row>
    <row r="3" spans="2:18" ht="8.1" customHeight="1" x14ac:dyDescent="0.25">
      <c r="B3" s="3"/>
    </row>
    <row r="4" spans="2:18" ht="14.45" customHeight="1" x14ac:dyDescent="0.25">
      <c r="B4" s="3"/>
      <c r="H4" s="37" t="s">
        <v>114</v>
      </c>
      <c r="L4" s="37" t="s">
        <v>116</v>
      </c>
      <c r="P4" s="37" t="s">
        <v>117</v>
      </c>
    </row>
    <row r="5" spans="2:18" x14ac:dyDescent="0.25">
      <c r="B5" s="17" t="s">
        <v>11</v>
      </c>
      <c r="C5" s="7"/>
      <c r="D5" s="7" t="s">
        <v>2</v>
      </c>
      <c r="E5" s="7"/>
      <c r="F5" s="7" t="s">
        <v>12</v>
      </c>
      <c r="G5" s="7"/>
      <c r="H5" s="7" t="s">
        <v>12</v>
      </c>
      <c r="I5" s="7"/>
      <c r="J5" s="7" t="s">
        <v>111</v>
      </c>
      <c r="K5" s="11"/>
      <c r="L5" s="7" t="s">
        <v>115</v>
      </c>
      <c r="M5" s="7"/>
      <c r="N5" s="7" t="s">
        <v>128</v>
      </c>
      <c r="O5" s="7"/>
      <c r="P5" s="7" t="s">
        <v>118</v>
      </c>
    </row>
    <row r="6" spans="2:18" ht="8.1" customHeight="1" x14ac:dyDescent="0.25"/>
    <row r="7" spans="2:18" ht="14.45" customHeight="1" x14ac:dyDescent="0.25">
      <c r="B7" s="3" t="s">
        <v>129</v>
      </c>
    </row>
    <row r="8" spans="2:18" ht="14.45" customHeight="1" x14ac:dyDescent="0.25">
      <c r="B8" s="3" t="s">
        <v>159</v>
      </c>
      <c r="D8" s="1" t="s">
        <v>32</v>
      </c>
      <c r="E8" s="1"/>
      <c r="F8" s="16">
        <v>8000</v>
      </c>
      <c r="G8" s="1"/>
      <c r="H8" s="99"/>
      <c r="I8" s="1"/>
      <c r="J8" s="9">
        <v>0.3</v>
      </c>
      <c r="L8" s="67"/>
      <c r="N8" s="8">
        <f>J8*F8</f>
        <v>2400</v>
      </c>
      <c r="P8" s="92">
        <f>H8*L8</f>
        <v>0</v>
      </c>
    </row>
    <row r="9" spans="2:18" ht="8.1" customHeight="1" x14ac:dyDescent="0.25">
      <c r="B9" s="11"/>
      <c r="C9" s="11"/>
      <c r="D9" s="11"/>
      <c r="E9" s="11"/>
      <c r="F9" s="11"/>
      <c r="G9" s="11"/>
      <c r="H9" s="11"/>
      <c r="I9" s="11"/>
      <c r="J9" s="11"/>
      <c r="K9" s="11"/>
      <c r="L9" s="11"/>
      <c r="M9" s="11"/>
      <c r="N9" s="11"/>
      <c r="O9" s="11"/>
      <c r="P9" s="11"/>
    </row>
    <row r="10" spans="2:18" ht="8.1" customHeight="1" x14ac:dyDescent="0.25">
      <c r="B10" s="15"/>
      <c r="C10" s="15"/>
      <c r="D10" s="15"/>
      <c r="E10" s="15"/>
      <c r="F10" s="15"/>
      <c r="G10" s="15"/>
      <c r="H10" s="15"/>
      <c r="I10" s="15"/>
      <c r="J10" s="15"/>
      <c r="L10" s="15"/>
      <c r="M10" s="15"/>
      <c r="N10" s="15"/>
      <c r="O10" s="15"/>
      <c r="P10" s="15"/>
    </row>
    <row r="11" spans="2:18" x14ac:dyDescent="0.25">
      <c r="B11" s="3" t="s">
        <v>14</v>
      </c>
    </row>
    <row r="12" spans="2:18" x14ac:dyDescent="0.25">
      <c r="B12" t="s">
        <v>1</v>
      </c>
      <c r="D12" s="1" t="s">
        <v>3</v>
      </c>
      <c r="E12" s="1"/>
      <c r="F12" s="1">
        <v>0.5</v>
      </c>
      <c r="H12" s="76"/>
      <c r="I12" s="9"/>
      <c r="J12" s="9">
        <v>18</v>
      </c>
      <c r="L12" s="67"/>
      <c r="N12" s="9">
        <f>J12*F12</f>
        <v>9</v>
      </c>
      <c r="P12" s="87">
        <f>H12*L12</f>
        <v>0</v>
      </c>
    </row>
    <row r="13" spans="2:18" x14ac:dyDescent="0.25">
      <c r="B13" t="s">
        <v>10</v>
      </c>
      <c r="D13" s="1"/>
      <c r="E13" s="1"/>
      <c r="F13" s="1"/>
      <c r="H13" s="60"/>
      <c r="I13" s="9"/>
      <c r="J13" s="9"/>
      <c r="L13" s="58"/>
      <c r="N13" s="9"/>
      <c r="P13" s="56"/>
    </row>
    <row r="14" spans="2:18" x14ac:dyDescent="0.25">
      <c r="B14" t="s">
        <v>91</v>
      </c>
      <c r="D14" s="1" t="s">
        <v>32</v>
      </c>
      <c r="E14" s="1"/>
      <c r="F14" s="1">
        <v>60</v>
      </c>
      <c r="H14" s="76"/>
      <c r="I14" s="9"/>
      <c r="J14" s="9">
        <v>0.63</v>
      </c>
      <c r="L14" s="67"/>
      <c r="N14" s="9">
        <f>J14*F14</f>
        <v>37.799999999999997</v>
      </c>
      <c r="P14" s="87">
        <f>H14*L14</f>
        <v>0</v>
      </c>
    </row>
    <row r="15" spans="2:18" x14ac:dyDescent="0.25">
      <c r="B15" t="s">
        <v>65</v>
      </c>
      <c r="D15" s="1" t="s">
        <v>32</v>
      </c>
      <c r="E15" s="1"/>
      <c r="F15" s="1">
        <v>30</v>
      </c>
      <c r="H15" s="76"/>
      <c r="I15" s="9"/>
      <c r="J15" s="9">
        <v>0.25</v>
      </c>
      <c r="L15" s="67"/>
      <c r="N15" s="9">
        <f>J15*F15</f>
        <v>7.5</v>
      </c>
      <c r="P15" s="87">
        <f t="shared" ref="P15:P17" si="0">H15*L15</f>
        <v>0</v>
      </c>
    </row>
    <row r="16" spans="2:18" x14ac:dyDescent="0.25">
      <c r="B16" t="s">
        <v>79</v>
      </c>
      <c r="D16" s="1" t="s">
        <v>32</v>
      </c>
      <c r="E16" s="1"/>
      <c r="F16" s="1">
        <v>3</v>
      </c>
      <c r="H16" s="76"/>
      <c r="I16" s="9"/>
      <c r="J16" s="9">
        <v>1.85</v>
      </c>
      <c r="L16" s="67"/>
      <c r="N16" s="9">
        <f>J16*F16</f>
        <v>5.5500000000000007</v>
      </c>
      <c r="P16" s="87">
        <f t="shared" si="0"/>
        <v>0</v>
      </c>
    </row>
    <row r="17" spans="2:16" x14ac:dyDescent="0.25">
      <c r="B17" t="s">
        <v>85</v>
      </c>
      <c r="D17" s="1" t="s">
        <v>9</v>
      </c>
      <c r="E17" s="1"/>
      <c r="F17" s="1">
        <v>1</v>
      </c>
      <c r="H17" s="76"/>
      <c r="I17" s="9"/>
      <c r="J17" s="9">
        <v>10</v>
      </c>
      <c r="L17" s="67"/>
      <c r="N17" s="9">
        <f>J17*F17</f>
        <v>10</v>
      </c>
      <c r="P17" s="87">
        <f t="shared" si="0"/>
        <v>0</v>
      </c>
    </row>
    <row r="18" spans="2:16" x14ac:dyDescent="0.25">
      <c r="B18" t="s">
        <v>6</v>
      </c>
      <c r="D18" s="1"/>
      <c r="E18" s="1"/>
      <c r="F18" s="1"/>
      <c r="H18" s="60"/>
      <c r="I18" s="9"/>
      <c r="J18" s="9"/>
      <c r="L18" s="58"/>
      <c r="N18" s="9"/>
      <c r="P18" s="56"/>
    </row>
    <row r="19" spans="2:16" x14ac:dyDescent="0.25">
      <c r="B19" t="s">
        <v>127</v>
      </c>
      <c r="D19" s="1" t="s">
        <v>9</v>
      </c>
      <c r="E19" s="1"/>
      <c r="F19" s="1">
        <v>1</v>
      </c>
      <c r="H19" s="76"/>
      <c r="I19" s="9"/>
      <c r="J19" s="9">
        <v>52.66</v>
      </c>
      <c r="L19" s="67"/>
      <c r="N19" s="9">
        <f>J19*F19</f>
        <v>52.66</v>
      </c>
      <c r="P19" s="87">
        <f>H19*L19</f>
        <v>0</v>
      </c>
    </row>
    <row r="20" spans="2:16" x14ac:dyDescent="0.25">
      <c r="B20" t="s">
        <v>121</v>
      </c>
      <c r="D20" s="1" t="s">
        <v>9</v>
      </c>
      <c r="E20" s="1"/>
      <c r="F20" s="1">
        <v>1</v>
      </c>
      <c r="H20" s="76"/>
      <c r="I20" s="9"/>
      <c r="J20" s="9">
        <v>166.64</v>
      </c>
      <c r="L20" s="67"/>
      <c r="N20" s="9">
        <f>J20*F20</f>
        <v>166.64</v>
      </c>
      <c r="P20" s="87">
        <f t="shared" ref="P20:P21" si="1">H20*L20</f>
        <v>0</v>
      </c>
    </row>
    <row r="21" spans="2:16" x14ac:dyDescent="0.25">
      <c r="B21" t="s">
        <v>126</v>
      </c>
      <c r="D21" s="1" t="s">
        <v>9</v>
      </c>
      <c r="E21" s="1"/>
      <c r="F21" s="1">
        <v>1</v>
      </c>
      <c r="H21" s="76"/>
      <c r="I21" s="9"/>
      <c r="J21" s="9">
        <v>99.81</v>
      </c>
      <c r="L21" s="67"/>
      <c r="N21" s="9">
        <f>J21*F21</f>
        <v>99.81</v>
      </c>
      <c r="P21" s="87">
        <f t="shared" si="1"/>
        <v>0</v>
      </c>
    </row>
    <row r="22" spans="2:16" x14ac:dyDescent="0.25">
      <c r="B22" t="s">
        <v>5</v>
      </c>
      <c r="D22" s="1"/>
      <c r="E22" s="1"/>
      <c r="F22" s="1"/>
      <c r="H22" s="60"/>
      <c r="I22" s="9"/>
      <c r="J22" s="9"/>
      <c r="L22" s="58"/>
      <c r="N22" s="9"/>
      <c r="P22" s="56"/>
    </row>
    <row r="23" spans="2:16" x14ac:dyDescent="0.25">
      <c r="B23" t="s">
        <v>93</v>
      </c>
      <c r="D23" s="1" t="s">
        <v>9</v>
      </c>
      <c r="E23" s="1"/>
      <c r="F23" s="1">
        <v>1</v>
      </c>
      <c r="H23" s="76"/>
      <c r="I23" s="9"/>
      <c r="J23" s="9">
        <v>50</v>
      </c>
      <c r="L23" s="67"/>
      <c r="N23" s="9">
        <f>J23*F23</f>
        <v>50</v>
      </c>
      <c r="P23" s="87">
        <f>H23*L23</f>
        <v>0</v>
      </c>
    </row>
    <row r="24" spans="2:16" x14ac:dyDescent="0.25">
      <c r="B24" t="s">
        <v>81</v>
      </c>
      <c r="D24" s="1" t="s">
        <v>0</v>
      </c>
      <c r="E24" s="1"/>
      <c r="F24" s="1">
        <v>2</v>
      </c>
      <c r="H24" s="76"/>
      <c r="I24" s="9"/>
      <c r="J24" s="9">
        <v>15</v>
      </c>
      <c r="L24" s="67"/>
      <c r="N24" s="9">
        <f>J24*F24</f>
        <v>30</v>
      </c>
      <c r="P24" s="87">
        <f t="shared" ref="P24:P25" si="2">H24*L24</f>
        <v>0</v>
      </c>
    </row>
    <row r="25" spans="2:16" x14ac:dyDescent="0.25">
      <c r="B25" t="s">
        <v>35</v>
      </c>
      <c r="D25" s="1" t="s">
        <v>0</v>
      </c>
      <c r="E25" s="1"/>
      <c r="F25" s="1">
        <v>6.3</v>
      </c>
      <c r="H25" s="76"/>
      <c r="I25" s="9"/>
      <c r="J25" s="9">
        <v>18</v>
      </c>
      <c r="L25" s="67"/>
      <c r="N25" s="9">
        <f>J25*F25</f>
        <v>113.39999999999999</v>
      </c>
      <c r="P25" s="87">
        <f t="shared" si="2"/>
        <v>0</v>
      </c>
    </row>
    <row r="26" spans="2:16" x14ac:dyDescent="0.25">
      <c r="B26" t="s">
        <v>20</v>
      </c>
      <c r="D26" s="1"/>
      <c r="E26" s="1"/>
      <c r="F26" s="1"/>
      <c r="H26" s="60"/>
      <c r="I26" s="9"/>
      <c r="J26" s="9"/>
      <c r="L26" s="58"/>
      <c r="N26" s="9"/>
      <c r="P26" s="56"/>
    </row>
    <row r="27" spans="2:16" x14ac:dyDescent="0.25">
      <c r="B27" t="s">
        <v>92</v>
      </c>
      <c r="D27" s="1" t="s">
        <v>31</v>
      </c>
      <c r="E27" s="1"/>
      <c r="F27" s="1">
        <v>0.125</v>
      </c>
      <c r="H27" s="76"/>
      <c r="I27" s="9"/>
      <c r="J27" s="9">
        <v>15.15</v>
      </c>
      <c r="L27" s="67"/>
      <c r="N27" s="9">
        <f>J27*F27</f>
        <v>1.89375</v>
      </c>
      <c r="P27" s="87">
        <f>H27*L27</f>
        <v>0</v>
      </c>
    </row>
    <row r="28" spans="2:16" x14ac:dyDescent="0.25">
      <c r="B28" t="s">
        <v>94</v>
      </c>
      <c r="D28" s="1" t="s">
        <v>32</v>
      </c>
      <c r="E28" s="1"/>
      <c r="F28" s="16">
        <v>8000</v>
      </c>
      <c r="H28" s="99"/>
      <c r="I28" s="9"/>
      <c r="J28" s="9">
        <v>0.15</v>
      </c>
      <c r="L28" s="67"/>
      <c r="N28" s="9">
        <f>J28*F28</f>
        <v>1200</v>
      </c>
      <c r="P28" s="87">
        <f t="shared" ref="P28:P30" si="3">H28*L28</f>
        <v>0</v>
      </c>
    </row>
    <row r="29" spans="2:16" x14ac:dyDescent="0.25">
      <c r="B29" t="s">
        <v>61</v>
      </c>
      <c r="D29" s="1" t="s">
        <v>32</v>
      </c>
      <c r="E29" s="1"/>
      <c r="F29" s="1">
        <v>10</v>
      </c>
      <c r="H29" s="76"/>
      <c r="I29" s="9"/>
      <c r="J29" s="9">
        <v>1.19</v>
      </c>
      <c r="L29" s="67"/>
      <c r="N29" s="9">
        <f>J29*F29</f>
        <v>11.899999999999999</v>
      </c>
      <c r="P29" s="87">
        <f t="shared" si="3"/>
        <v>0</v>
      </c>
    </row>
    <row r="30" spans="2:16" x14ac:dyDescent="0.25">
      <c r="B30" t="s">
        <v>38</v>
      </c>
      <c r="D30" s="1" t="s">
        <v>31</v>
      </c>
      <c r="E30" s="1"/>
      <c r="F30" s="1">
        <v>41.6</v>
      </c>
      <c r="H30" s="76"/>
      <c r="I30" s="9"/>
      <c r="J30" s="9">
        <v>3.05</v>
      </c>
      <c r="L30" s="67"/>
      <c r="N30" s="9">
        <f>J30*F30</f>
        <v>126.88</v>
      </c>
      <c r="P30" s="87">
        <f t="shared" si="3"/>
        <v>0</v>
      </c>
    </row>
    <row r="31" spans="2:16" x14ac:dyDescent="0.25">
      <c r="B31" t="s">
        <v>21</v>
      </c>
      <c r="D31" s="1"/>
      <c r="E31" s="1"/>
      <c r="F31" s="1"/>
      <c r="H31" s="60"/>
      <c r="I31" s="9"/>
      <c r="J31" s="9"/>
      <c r="L31" s="58"/>
      <c r="N31" s="9"/>
      <c r="P31" s="56"/>
    </row>
    <row r="32" spans="2:16" x14ac:dyDescent="0.25">
      <c r="B32" t="s">
        <v>43</v>
      </c>
      <c r="D32" s="1" t="s">
        <v>9</v>
      </c>
      <c r="E32" s="1"/>
      <c r="F32" s="1">
        <v>1</v>
      </c>
      <c r="H32" s="76"/>
      <c r="I32" s="9"/>
      <c r="J32" s="9">
        <v>18.23</v>
      </c>
      <c r="L32" s="67"/>
      <c r="N32" s="9">
        <f>J32*F32</f>
        <v>18.23</v>
      </c>
      <c r="P32" s="87">
        <f>H32*L32</f>
        <v>0</v>
      </c>
    </row>
    <row r="33" spans="2:16" x14ac:dyDescent="0.25">
      <c r="B33" t="s">
        <v>44</v>
      </c>
      <c r="D33" s="1" t="s">
        <v>9</v>
      </c>
      <c r="E33" s="1"/>
      <c r="F33" s="1">
        <v>1</v>
      </c>
      <c r="H33" s="76"/>
      <c r="I33" s="9"/>
      <c r="J33" s="9">
        <v>57.69</v>
      </c>
      <c r="L33" s="67"/>
      <c r="N33" s="9">
        <f>J33*F33</f>
        <v>57.69</v>
      </c>
      <c r="P33" s="87">
        <f t="shared" ref="P33:P35" si="4">H33*L33</f>
        <v>0</v>
      </c>
    </row>
    <row r="34" spans="2:16" x14ac:dyDescent="0.25">
      <c r="B34" t="s">
        <v>189</v>
      </c>
      <c r="D34" s="74"/>
      <c r="E34" s="1"/>
      <c r="F34" s="1"/>
      <c r="H34" s="76"/>
      <c r="I34" s="9"/>
      <c r="J34" s="9"/>
      <c r="L34" s="67"/>
      <c r="N34" s="9"/>
      <c r="P34" s="87">
        <f t="shared" si="4"/>
        <v>0</v>
      </c>
    </row>
    <row r="35" spans="2:16" x14ac:dyDescent="0.25">
      <c r="B35" t="s">
        <v>189</v>
      </c>
      <c r="D35" s="74"/>
      <c r="E35" s="1"/>
      <c r="F35" s="1"/>
      <c r="H35" s="76"/>
      <c r="I35" s="9"/>
      <c r="J35" s="9"/>
      <c r="L35" s="67"/>
      <c r="N35" s="9"/>
      <c r="P35" s="87">
        <f t="shared" si="4"/>
        <v>0</v>
      </c>
    </row>
    <row r="36" spans="2:16" x14ac:dyDescent="0.25">
      <c r="B36" t="s">
        <v>45</v>
      </c>
      <c r="D36" s="1" t="s">
        <v>9</v>
      </c>
      <c r="E36" s="1"/>
      <c r="F36" s="1">
        <v>1</v>
      </c>
      <c r="H36" s="36"/>
      <c r="I36" s="9"/>
      <c r="J36" s="9">
        <v>64.319999999999993</v>
      </c>
      <c r="L36" s="70"/>
      <c r="N36" s="10">
        <f>J36*F36</f>
        <v>64.319999999999993</v>
      </c>
      <c r="P36" s="87">
        <f>$J$36</f>
        <v>64.319999999999993</v>
      </c>
    </row>
    <row r="37" spans="2:16" x14ac:dyDescent="0.25">
      <c r="B37" s="31" t="s">
        <v>25</v>
      </c>
      <c r="D37" s="1"/>
      <c r="E37" s="1"/>
      <c r="F37" s="1"/>
      <c r="H37" s="36"/>
      <c r="I37" s="9"/>
      <c r="J37" s="9"/>
      <c r="L37" s="1"/>
      <c r="N37" s="46">
        <f>SUM(N12:N36)</f>
        <v>2063.2737500000003</v>
      </c>
      <c r="P37" s="89">
        <f>SUM(P12:P36)</f>
        <v>64.319999999999993</v>
      </c>
    </row>
    <row r="38" spans="2:16" ht="8.1" customHeight="1" x14ac:dyDescent="0.25">
      <c r="B38" s="11"/>
      <c r="C38" s="11"/>
      <c r="D38" s="12"/>
      <c r="E38" s="12"/>
      <c r="F38" s="12"/>
      <c r="G38" s="11"/>
      <c r="H38" s="10"/>
      <c r="I38" s="10"/>
      <c r="J38" s="10"/>
      <c r="K38" s="11"/>
      <c r="L38" s="12"/>
      <c r="M38" s="11"/>
      <c r="N38" s="10"/>
      <c r="O38" s="11"/>
      <c r="P38" s="11"/>
    </row>
    <row r="39" spans="2:16" ht="8.1" customHeight="1" x14ac:dyDescent="0.25">
      <c r="D39" s="1"/>
      <c r="E39" s="1"/>
      <c r="F39" s="1"/>
      <c r="H39" s="9"/>
      <c r="I39" s="9"/>
      <c r="J39" s="9"/>
      <c r="L39" s="1"/>
      <c r="N39" s="9"/>
    </row>
    <row r="40" spans="2:16" x14ac:dyDescent="0.25">
      <c r="B40" s="3" t="s">
        <v>26</v>
      </c>
      <c r="D40" s="1"/>
      <c r="E40" s="1"/>
      <c r="F40" s="1"/>
      <c r="H40" s="9"/>
      <c r="I40" s="9"/>
      <c r="J40" s="9"/>
      <c r="L40" s="1"/>
      <c r="N40" s="9"/>
    </row>
    <row r="41" spans="2:16" x14ac:dyDescent="0.25">
      <c r="B41" t="s">
        <v>46</v>
      </c>
      <c r="D41" s="1" t="s">
        <v>9</v>
      </c>
      <c r="E41" s="1"/>
      <c r="F41" s="1">
        <v>1</v>
      </c>
      <c r="H41" s="76"/>
      <c r="I41" s="9"/>
      <c r="J41" s="9">
        <v>48.57</v>
      </c>
      <c r="L41" s="67"/>
      <c r="N41" s="9">
        <f>J41*F41</f>
        <v>48.57</v>
      </c>
      <c r="P41" s="87">
        <f>H41*L41</f>
        <v>0</v>
      </c>
    </row>
    <row r="42" spans="2:16" x14ac:dyDescent="0.25">
      <c r="B42" t="s">
        <v>192</v>
      </c>
      <c r="D42" s="1" t="s">
        <v>9</v>
      </c>
      <c r="E42" s="1"/>
      <c r="F42" s="1">
        <v>1</v>
      </c>
      <c r="H42" s="76"/>
      <c r="I42" s="9"/>
      <c r="J42" s="9">
        <v>75.069999999999993</v>
      </c>
      <c r="L42" s="67"/>
      <c r="N42" s="9">
        <f>J42*F42</f>
        <v>75.069999999999993</v>
      </c>
      <c r="P42" s="87">
        <f t="shared" ref="P42:P44" si="5">H42*L42</f>
        <v>0</v>
      </c>
    </row>
    <row r="43" spans="2:16" x14ac:dyDescent="0.25">
      <c r="B43" t="s">
        <v>188</v>
      </c>
      <c r="D43" s="74"/>
      <c r="E43" s="1"/>
      <c r="F43" s="1"/>
      <c r="H43" s="76"/>
      <c r="I43" s="9"/>
      <c r="J43" s="9"/>
      <c r="L43" s="67"/>
      <c r="N43" s="9"/>
      <c r="P43" s="87">
        <f t="shared" si="5"/>
        <v>0</v>
      </c>
    </row>
    <row r="44" spans="2:16" x14ac:dyDescent="0.25">
      <c r="B44" t="s">
        <v>47</v>
      </c>
      <c r="D44" s="1" t="s">
        <v>9</v>
      </c>
      <c r="E44" s="1"/>
      <c r="F44" s="1">
        <v>1</v>
      </c>
      <c r="H44" s="76"/>
      <c r="I44" s="9"/>
      <c r="J44" s="9">
        <v>200</v>
      </c>
      <c r="L44" s="67"/>
      <c r="N44" s="10">
        <f>J44*F44</f>
        <v>200</v>
      </c>
      <c r="P44" s="87">
        <f t="shared" si="5"/>
        <v>0</v>
      </c>
    </row>
    <row r="45" spans="2:16" x14ac:dyDescent="0.25">
      <c r="B45" s="31" t="s">
        <v>27</v>
      </c>
      <c r="N45" s="38">
        <f>SUM(N41:N44)</f>
        <v>323.64</v>
      </c>
      <c r="P45" s="88">
        <f>SUM(P41:P44)</f>
        <v>0</v>
      </c>
    </row>
    <row r="46" spans="2:16" ht="8.1" customHeight="1" x14ac:dyDescent="0.25">
      <c r="B46" s="11"/>
      <c r="C46" s="11"/>
      <c r="D46" s="11"/>
      <c r="E46" s="11"/>
      <c r="F46" s="11"/>
      <c r="G46" s="11"/>
      <c r="H46" s="11"/>
      <c r="I46" s="11"/>
      <c r="J46" s="11"/>
      <c r="K46" s="11"/>
      <c r="L46" s="12"/>
      <c r="M46" s="11"/>
      <c r="N46" s="10"/>
      <c r="O46" s="11"/>
      <c r="P46" s="11"/>
    </row>
    <row r="47" spans="2:16" ht="8.1" customHeight="1" x14ac:dyDescent="0.25">
      <c r="L47" s="1"/>
      <c r="N47" s="36"/>
      <c r="O47" s="15"/>
      <c r="P47" s="15"/>
    </row>
    <row r="48" spans="2:16" x14ac:dyDescent="0.25">
      <c r="B48" s="3" t="s">
        <v>28</v>
      </c>
      <c r="L48" s="1"/>
      <c r="N48" s="52">
        <f>N37+N45</f>
        <v>2386.9137500000002</v>
      </c>
      <c r="P48" s="90">
        <f>P37+P45</f>
        <v>64.319999999999993</v>
      </c>
    </row>
    <row r="49" spans="2:16" ht="8.1" customHeight="1" x14ac:dyDescent="0.25">
      <c r="B49" s="11"/>
      <c r="C49" s="11"/>
      <c r="D49" s="11"/>
      <c r="E49" s="11"/>
      <c r="F49" s="11"/>
      <c r="G49" s="11"/>
      <c r="H49" s="11"/>
      <c r="I49" s="11"/>
      <c r="J49" s="11"/>
      <c r="K49" s="11"/>
      <c r="L49" s="11"/>
      <c r="M49" s="11"/>
      <c r="N49" s="11"/>
      <c r="O49" s="11"/>
      <c r="P49" s="11"/>
    </row>
    <row r="50" spans="2:16" ht="8.1" customHeight="1" x14ac:dyDescent="0.25"/>
    <row r="51" spans="2:16" x14ac:dyDescent="0.25">
      <c r="B51" s="3" t="s">
        <v>131</v>
      </c>
      <c r="N51" s="50">
        <f>N8-N37</f>
        <v>336.72624999999971</v>
      </c>
      <c r="P51" s="90">
        <f>P8-P37</f>
        <v>-64.319999999999993</v>
      </c>
    </row>
    <row r="52" spans="2:16" x14ac:dyDescent="0.25">
      <c r="B52" s="3" t="s">
        <v>132</v>
      </c>
      <c r="N52" s="50">
        <f>N8-N48</f>
        <v>13.086249999999836</v>
      </c>
      <c r="P52" s="90">
        <f>P8-P48</f>
        <v>-64.319999999999993</v>
      </c>
    </row>
    <row r="53" spans="2:16" ht="8.1" customHeight="1" thickBot="1" x14ac:dyDescent="0.3">
      <c r="B53" s="24"/>
      <c r="C53" s="24"/>
      <c r="D53" s="24"/>
      <c r="E53" s="24"/>
      <c r="F53" s="24"/>
      <c r="G53" s="24"/>
      <c r="H53" s="24"/>
      <c r="I53" s="24"/>
      <c r="J53" s="24"/>
      <c r="K53" s="24"/>
      <c r="L53" s="24"/>
      <c r="M53" s="24"/>
      <c r="N53" s="24"/>
      <c r="O53" s="24"/>
      <c r="P53" s="24"/>
    </row>
    <row r="54" spans="2:16" ht="8.1" customHeight="1" x14ac:dyDescent="0.25"/>
    <row r="55" spans="2:16" x14ac:dyDescent="0.25">
      <c r="B55" t="s">
        <v>137</v>
      </c>
    </row>
    <row r="56" spans="2:16" x14ac:dyDescent="0.25">
      <c r="B56" t="s">
        <v>184</v>
      </c>
    </row>
    <row r="57" spans="2:16" x14ac:dyDescent="0.25">
      <c r="B57" t="s">
        <v>187</v>
      </c>
    </row>
    <row r="58" spans="2:16" x14ac:dyDescent="0.25">
      <c r="B58" t="s">
        <v>160</v>
      </c>
    </row>
  </sheetData>
  <pageMargins left="0.25" right="0.25" top="0.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3420D-2F93-4885-BD02-A59B95631B57}">
  <sheetPr>
    <tabColor rgb="FFC00000"/>
  </sheetPr>
  <dimension ref="B2:R61"/>
  <sheetViews>
    <sheetView workbookViewId="0">
      <selection activeCell="R44" sqref="R44:S44"/>
    </sheetView>
  </sheetViews>
  <sheetFormatPr defaultRowHeight="15" x14ac:dyDescent="0.25"/>
  <cols>
    <col min="2" max="2" width="25.28515625" customWidth="1"/>
    <col min="3" max="3" width="3.42578125" customWidth="1"/>
    <col min="4" max="4" width="11" customWidth="1"/>
    <col min="5" max="5" width="3.42578125" customWidth="1"/>
    <col min="6" max="6" width="11" customWidth="1"/>
    <col min="7" max="7" width="3.42578125" customWidth="1"/>
    <col min="8" max="8" width="11.42578125" customWidth="1"/>
    <col min="9" max="9" width="3.42578125" customWidth="1"/>
    <col min="10" max="10" width="12.5703125" customWidth="1"/>
    <col min="11" max="11" width="3.42578125" customWidth="1"/>
    <col min="12" max="12" width="10.28515625" customWidth="1"/>
    <col min="13" max="13" width="3.42578125" customWidth="1"/>
    <col min="14" max="14" width="10.28515625" customWidth="1"/>
    <col min="15" max="15" width="3.42578125" customWidth="1"/>
    <col min="16" max="16" width="12.140625" customWidth="1"/>
  </cols>
  <sheetData>
    <row r="2" spans="2:18" x14ac:dyDescent="0.25">
      <c r="B2" s="13" t="s">
        <v>162</v>
      </c>
      <c r="C2" s="14"/>
      <c r="D2" s="14"/>
      <c r="E2" s="14"/>
      <c r="F2" s="14"/>
      <c r="G2" s="14"/>
      <c r="H2" s="14"/>
      <c r="I2" s="14"/>
      <c r="J2" s="14"/>
      <c r="K2" s="14"/>
      <c r="L2" s="14"/>
      <c r="M2" s="14"/>
      <c r="N2" s="14"/>
      <c r="O2" s="14"/>
      <c r="P2" s="14"/>
      <c r="Q2" s="15"/>
      <c r="R2" s="15"/>
    </row>
    <row r="3" spans="2:18" ht="8.1" customHeight="1" x14ac:dyDescent="0.25">
      <c r="B3" s="3"/>
    </row>
    <row r="4" spans="2:18" ht="14.45" customHeight="1" x14ac:dyDescent="0.25">
      <c r="B4" s="3"/>
      <c r="H4" s="37" t="s">
        <v>116</v>
      </c>
      <c r="L4" s="37" t="s">
        <v>116</v>
      </c>
      <c r="P4" s="37" t="s">
        <v>117</v>
      </c>
    </row>
    <row r="5" spans="2:18" x14ac:dyDescent="0.25">
      <c r="B5" s="21" t="s">
        <v>11</v>
      </c>
      <c r="C5" s="5"/>
      <c r="D5" s="5" t="s">
        <v>2</v>
      </c>
      <c r="E5" s="37"/>
      <c r="F5" s="5" t="s">
        <v>12</v>
      </c>
      <c r="G5" s="5"/>
      <c r="H5" s="37" t="s">
        <v>12</v>
      </c>
      <c r="I5" s="37"/>
      <c r="J5" s="5" t="s">
        <v>111</v>
      </c>
      <c r="L5" s="37" t="s">
        <v>115</v>
      </c>
      <c r="M5" s="5"/>
      <c r="N5" s="5" t="s">
        <v>128</v>
      </c>
      <c r="O5" s="5"/>
      <c r="P5" s="37" t="s">
        <v>118</v>
      </c>
    </row>
    <row r="6" spans="2:18" ht="8.1" customHeight="1" x14ac:dyDescent="0.25">
      <c r="B6" s="11"/>
      <c r="C6" s="11"/>
      <c r="D6" s="11"/>
      <c r="E6" s="11"/>
      <c r="F6" s="11"/>
      <c r="G6" s="11"/>
      <c r="H6" s="11"/>
      <c r="I6" s="11"/>
      <c r="J6" s="11"/>
      <c r="K6" s="11"/>
      <c r="L6" s="11"/>
      <c r="M6" s="11"/>
      <c r="N6" s="11"/>
      <c r="O6" s="11"/>
      <c r="P6" s="11"/>
    </row>
    <row r="7" spans="2:18" ht="8.1" customHeight="1" x14ac:dyDescent="0.25"/>
    <row r="8" spans="2:18" ht="14.45" customHeight="1" x14ac:dyDescent="0.25">
      <c r="B8" s="3" t="s">
        <v>129</v>
      </c>
    </row>
    <row r="9" spans="2:18" ht="14.45" customHeight="1" x14ac:dyDescent="0.25">
      <c r="B9" t="s">
        <v>159</v>
      </c>
      <c r="D9" s="1" t="s">
        <v>32</v>
      </c>
      <c r="F9" s="16">
        <v>6000</v>
      </c>
      <c r="H9" s="99">
        <v>6000</v>
      </c>
      <c r="J9" s="9">
        <v>1.25</v>
      </c>
      <c r="L9" s="67">
        <v>1.25</v>
      </c>
      <c r="N9" s="8">
        <f>J9*F9</f>
        <v>7500</v>
      </c>
      <c r="P9" s="95">
        <f>H9*L9</f>
        <v>7500</v>
      </c>
    </row>
    <row r="10" spans="2:18" ht="8.1" customHeight="1" x14ac:dyDescent="0.25">
      <c r="B10" s="11"/>
      <c r="C10" s="11"/>
      <c r="D10" s="11"/>
      <c r="E10" s="11"/>
      <c r="F10" s="11"/>
      <c r="G10" s="11"/>
      <c r="H10" s="11"/>
      <c r="I10" s="11"/>
      <c r="J10" s="11"/>
      <c r="K10" s="11"/>
      <c r="L10" s="11"/>
      <c r="M10" s="11"/>
      <c r="N10" s="11"/>
      <c r="O10" s="11"/>
      <c r="P10" s="64"/>
    </row>
    <row r="11" spans="2:18" ht="8.1" customHeight="1" x14ac:dyDescent="0.25">
      <c r="P11" s="65"/>
    </row>
    <row r="12" spans="2:18" x14ac:dyDescent="0.25">
      <c r="B12" s="3" t="s">
        <v>14</v>
      </c>
      <c r="P12" s="65"/>
    </row>
    <row r="13" spans="2:18" x14ac:dyDescent="0.25">
      <c r="B13" t="s">
        <v>1</v>
      </c>
      <c r="D13" s="1" t="s">
        <v>3</v>
      </c>
      <c r="E13" s="1"/>
      <c r="F13" s="1">
        <v>0.5</v>
      </c>
      <c r="H13" s="76">
        <v>0.5</v>
      </c>
      <c r="I13" s="9"/>
      <c r="J13" s="9">
        <v>18</v>
      </c>
      <c r="L13" s="67">
        <v>18</v>
      </c>
      <c r="N13" s="9">
        <f>J13*F13</f>
        <v>9</v>
      </c>
      <c r="P13" s="95">
        <f>H13*L13</f>
        <v>9</v>
      </c>
    </row>
    <row r="14" spans="2:18" x14ac:dyDescent="0.25">
      <c r="B14" t="s">
        <v>10</v>
      </c>
      <c r="D14" s="1"/>
      <c r="E14" s="1"/>
      <c r="F14" s="1"/>
      <c r="H14" s="60"/>
      <c r="I14" s="9"/>
      <c r="J14" s="9"/>
      <c r="L14" s="58"/>
      <c r="N14" s="9"/>
      <c r="P14" s="66"/>
    </row>
    <row r="15" spans="2:18" x14ac:dyDescent="0.25">
      <c r="B15" t="s">
        <v>59</v>
      </c>
      <c r="D15" s="1" t="s">
        <v>32</v>
      </c>
      <c r="E15" s="1"/>
      <c r="F15" s="1">
        <v>60</v>
      </c>
      <c r="H15" s="76">
        <v>60</v>
      </c>
      <c r="I15" s="9"/>
      <c r="J15" s="9">
        <v>0.63</v>
      </c>
      <c r="L15" s="67">
        <v>0.63</v>
      </c>
      <c r="N15" s="9">
        <f>J15*F15</f>
        <v>37.799999999999997</v>
      </c>
      <c r="P15" s="95">
        <f>H15*L15</f>
        <v>37.799999999999997</v>
      </c>
    </row>
    <row r="16" spans="2:18" x14ac:dyDescent="0.25">
      <c r="B16" t="s">
        <v>84</v>
      </c>
      <c r="D16" s="1" t="s">
        <v>32</v>
      </c>
      <c r="E16" s="1"/>
      <c r="F16" s="1">
        <v>30</v>
      </c>
      <c r="H16" s="76">
        <v>30</v>
      </c>
      <c r="I16" s="9"/>
      <c r="J16" s="9">
        <v>0.25</v>
      </c>
      <c r="L16" s="67">
        <v>0.25</v>
      </c>
      <c r="N16" s="9">
        <f>J16*F16</f>
        <v>7.5</v>
      </c>
      <c r="P16" s="95">
        <f t="shared" ref="P16:P17" si="0">H16*L16</f>
        <v>7.5</v>
      </c>
    </row>
    <row r="17" spans="2:16" x14ac:dyDescent="0.25">
      <c r="B17" t="s">
        <v>95</v>
      </c>
      <c r="D17" s="1" t="s">
        <v>9</v>
      </c>
      <c r="E17" s="1"/>
      <c r="F17" s="1">
        <v>1</v>
      </c>
      <c r="H17" s="76">
        <v>1</v>
      </c>
      <c r="I17" s="9"/>
      <c r="J17" s="9">
        <v>10</v>
      </c>
      <c r="L17" s="67">
        <v>10</v>
      </c>
      <c r="N17" s="9">
        <f>J17*F17</f>
        <v>10</v>
      </c>
      <c r="P17" s="95">
        <f t="shared" si="0"/>
        <v>10</v>
      </c>
    </row>
    <row r="18" spans="2:16" x14ac:dyDescent="0.25">
      <c r="B18" t="s">
        <v>6</v>
      </c>
      <c r="D18" s="1"/>
      <c r="E18" s="1"/>
      <c r="F18" s="1"/>
      <c r="H18" s="60"/>
      <c r="I18" s="9"/>
      <c r="J18" s="9"/>
      <c r="L18" s="58"/>
      <c r="N18" s="9"/>
      <c r="P18" s="66"/>
    </row>
    <row r="19" spans="2:16" x14ac:dyDescent="0.25">
      <c r="B19" t="s">
        <v>127</v>
      </c>
      <c r="D19" s="1" t="s">
        <v>9</v>
      </c>
      <c r="E19" s="1"/>
      <c r="F19" s="1">
        <v>1</v>
      </c>
      <c r="H19" s="76">
        <v>1</v>
      </c>
      <c r="I19" s="9"/>
      <c r="J19" s="9">
        <v>54.45</v>
      </c>
      <c r="L19" s="67">
        <v>54.45</v>
      </c>
      <c r="N19" s="9">
        <f>J19*F19</f>
        <v>54.45</v>
      </c>
      <c r="P19" s="95">
        <f>H19*L19</f>
        <v>54.45</v>
      </c>
    </row>
    <row r="20" spans="2:16" x14ac:dyDescent="0.25">
      <c r="B20" t="s">
        <v>121</v>
      </c>
      <c r="D20" s="1" t="s">
        <v>9</v>
      </c>
      <c r="E20" s="1"/>
      <c r="F20" s="1">
        <v>1</v>
      </c>
      <c r="H20" s="76">
        <v>1</v>
      </c>
      <c r="I20" s="9"/>
      <c r="J20" s="9">
        <v>230.51</v>
      </c>
      <c r="L20" s="67">
        <v>230.51</v>
      </c>
      <c r="N20" s="9">
        <f>J20*F20</f>
        <v>230.51</v>
      </c>
      <c r="P20" s="95">
        <f t="shared" ref="P20:P21" si="1">H20*L20</f>
        <v>230.51</v>
      </c>
    </row>
    <row r="21" spans="2:16" x14ac:dyDescent="0.25">
      <c r="B21" t="s">
        <v>126</v>
      </c>
      <c r="D21" s="1" t="s">
        <v>9</v>
      </c>
      <c r="E21" s="1"/>
      <c r="F21" s="1">
        <v>1</v>
      </c>
      <c r="H21" s="76">
        <v>1</v>
      </c>
      <c r="I21" s="9"/>
      <c r="J21" s="9">
        <v>109.57</v>
      </c>
      <c r="L21" s="67">
        <v>109.57</v>
      </c>
      <c r="N21" s="9">
        <f>J21*F21</f>
        <v>109.57</v>
      </c>
      <c r="P21" s="95">
        <f t="shared" si="1"/>
        <v>109.57</v>
      </c>
    </row>
    <row r="22" spans="2:16" x14ac:dyDescent="0.25">
      <c r="B22" t="s">
        <v>5</v>
      </c>
      <c r="D22" s="1"/>
      <c r="E22" s="1"/>
      <c r="F22" s="1"/>
      <c r="H22" s="60"/>
      <c r="I22" s="9"/>
      <c r="J22" s="9"/>
      <c r="L22" s="58"/>
      <c r="N22" s="9"/>
      <c r="P22" s="66"/>
    </row>
    <row r="23" spans="2:16" x14ac:dyDescent="0.25">
      <c r="B23" t="s">
        <v>35</v>
      </c>
      <c r="D23" s="1" t="s">
        <v>0</v>
      </c>
      <c r="E23" s="1"/>
      <c r="F23" s="1">
        <v>5.9</v>
      </c>
      <c r="H23" s="76">
        <v>5.9</v>
      </c>
      <c r="I23" s="9"/>
      <c r="J23" s="9">
        <v>18</v>
      </c>
      <c r="L23" s="67">
        <v>18</v>
      </c>
      <c r="N23" s="9">
        <f>J23*F23</f>
        <v>106.2</v>
      </c>
      <c r="P23" s="95">
        <f>H23*L23</f>
        <v>106.2</v>
      </c>
    </row>
    <row r="24" spans="2:16" x14ac:dyDescent="0.25">
      <c r="B24" t="s">
        <v>86</v>
      </c>
      <c r="D24" s="1" t="s">
        <v>0</v>
      </c>
      <c r="E24" s="1"/>
      <c r="F24" s="1">
        <v>7</v>
      </c>
      <c r="H24" s="76">
        <v>7</v>
      </c>
      <c r="I24" s="9"/>
      <c r="J24" s="9">
        <v>15</v>
      </c>
      <c r="L24" s="67">
        <v>15</v>
      </c>
      <c r="N24" s="9">
        <f>J24*F24</f>
        <v>105</v>
      </c>
      <c r="P24" s="95">
        <f t="shared" ref="P24:P27" si="2">H24*L24</f>
        <v>105</v>
      </c>
    </row>
    <row r="25" spans="2:16" x14ac:dyDescent="0.25">
      <c r="B25" t="s">
        <v>93</v>
      </c>
      <c r="D25" s="1" t="s">
        <v>9</v>
      </c>
      <c r="E25" s="1"/>
      <c r="F25" s="1">
        <v>1</v>
      </c>
      <c r="H25" s="76">
        <v>1</v>
      </c>
      <c r="I25" s="9"/>
      <c r="J25" s="9">
        <v>50</v>
      </c>
      <c r="L25" s="67">
        <v>50</v>
      </c>
      <c r="N25" s="9">
        <f>J25*F25</f>
        <v>50</v>
      </c>
      <c r="P25" s="95">
        <f t="shared" si="2"/>
        <v>50</v>
      </c>
    </row>
    <row r="26" spans="2:16" x14ac:dyDescent="0.25">
      <c r="B26" t="s">
        <v>72</v>
      </c>
      <c r="D26" s="1" t="s">
        <v>7</v>
      </c>
      <c r="E26" s="1"/>
      <c r="F26" s="1">
        <v>580</v>
      </c>
      <c r="H26" s="76">
        <v>580</v>
      </c>
      <c r="I26" s="9"/>
      <c r="J26" s="9">
        <v>1.05</v>
      </c>
      <c r="L26" s="67">
        <v>1.05</v>
      </c>
      <c r="N26" s="9">
        <f>J26*F26</f>
        <v>609</v>
      </c>
      <c r="P26" s="95">
        <f t="shared" si="2"/>
        <v>609</v>
      </c>
    </row>
    <row r="27" spans="2:16" x14ac:dyDescent="0.25">
      <c r="B27" t="s">
        <v>96</v>
      </c>
      <c r="D27" s="1" t="s">
        <v>32</v>
      </c>
      <c r="E27" s="1"/>
      <c r="F27" s="16">
        <v>6000</v>
      </c>
      <c r="H27" s="99">
        <v>6000</v>
      </c>
      <c r="I27" s="9"/>
      <c r="J27" s="9">
        <v>0.55000000000000004</v>
      </c>
      <c r="L27" s="67">
        <v>0.55000000000000004</v>
      </c>
      <c r="N27" s="9">
        <f>J27*F27</f>
        <v>3300.0000000000005</v>
      </c>
      <c r="P27" s="95">
        <f t="shared" si="2"/>
        <v>3300.0000000000005</v>
      </c>
    </row>
    <row r="28" spans="2:16" x14ac:dyDescent="0.25">
      <c r="B28" t="s">
        <v>20</v>
      </c>
      <c r="D28" s="1"/>
      <c r="E28" s="1"/>
      <c r="F28" s="1"/>
      <c r="H28" s="60"/>
      <c r="I28" s="9"/>
      <c r="J28" s="9"/>
      <c r="L28" s="58"/>
      <c r="N28" s="9"/>
      <c r="P28" s="66"/>
    </row>
    <row r="29" spans="2:16" x14ac:dyDescent="0.25">
      <c r="B29" t="s">
        <v>97</v>
      </c>
      <c r="D29" s="1" t="s">
        <v>31</v>
      </c>
      <c r="E29" s="1"/>
      <c r="F29" s="1">
        <v>42.7</v>
      </c>
      <c r="H29" s="76">
        <v>42.7</v>
      </c>
      <c r="I29" s="9"/>
      <c r="J29" s="9">
        <v>3.05</v>
      </c>
      <c r="L29" s="67">
        <v>3.05</v>
      </c>
      <c r="N29" s="9">
        <f>J29*F29</f>
        <v>130.23500000000001</v>
      </c>
      <c r="P29" s="95">
        <f>H29*L29</f>
        <v>130.23500000000001</v>
      </c>
    </row>
    <row r="30" spans="2:16" x14ac:dyDescent="0.25">
      <c r="B30" t="s">
        <v>98</v>
      </c>
      <c r="D30" s="1" t="s">
        <v>9</v>
      </c>
      <c r="E30" s="1"/>
      <c r="F30" s="1">
        <v>1</v>
      </c>
      <c r="H30" s="76">
        <v>1</v>
      </c>
      <c r="I30" s="9"/>
      <c r="J30" s="9">
        <v>51.5</v>
      </c>
      <c r="L30" s="67">
        <v>51.5</v>
      </c>
      <c r="N30" s="9">
        <f>J30*F30</f>
        <v>51.5</v>
      </c>
      <c r="P30" s="95">
        <f t="shared" ref="P30:P32" si="3">H30*L30</f>
        <v>51.5</v>
      </c>
    </row>
    <row r="31" spans="2:16" x14ac:dyDescent="0.25">
      <c r="B31" t="s">
        <v>36</v>
      </c>
      <c r="D31" s="1" t="s">
        <v>7</v>
      </c>
      <c r="E31" s="1"/>
      <c r="F31" s="1">
        <v>400</v>
      </c>
      <c r="H31" s="76">
        <v>400</v>
      </c>
      <c r="I31" s="9"/>
      <c r="J31" s="9">
        <v>0.8</v>
      </c>
      <c r="L31" s="67">
        <v>0.8</v>
      </c>
      <c r="N31" s="9">
        <f>J31*F31</f>
        <v>320</v>
      </c>
      <c r="P31" s="95">
        <f t="shared" si="3"/>
        <v>320</v>
      </c>
    </row>
    <row r="32" spans="2:16" x14ac:dyDescent="0.25">
      <c r="B32" t="s">
        <v>61</v>
      </c>
      <c r="D32" s="1" t="s">
        <v>32</v>
      </c>
      <c r="E32" s="1"/>
      <c r="F32" s="1">
        <v>10</v>
      </c>
      <c r="H32" s="76">
        <v>10</v>
      </c>
      <c r="I32" s="9"/>
      <c r="J32" s="9">
        <v>1.19</v>
      </c>
      <c r="L32" s="67">
        <v>1.19</v>
      </c>
      <c r="N32" s="9">
        <f>J32*F32</f>
        <v>11.899999999999999</v>
      </c>
      <c r="P32" s="95">
        <f t="shared" si="3"/>
        <v>11.899999999999999</v>
      </c>
    </row>
    <row r="33" spans="2:16" x14ac:dyDescent="0.25">
      <c r="B33" t="s">
        <v>21</v>
      </c>
      <c r="D33" s="1"/>
      <c r="E33" s="1"/>
      <c r="F33" s="1"/>
      <c r="H33" s="60"/>
      <c r="I33" s="9"/>
      <c r="J33" s="9"/>
      <c r="L33" s="58"/>
      <c r="N33" s="9"/>
      <c r="P33" s="66"/>
    </row>
    <row r="34" spans="2:16" x14ac:dyDescent="0.25">
      <c r="B34" t="s">
        <v>43</v>
      </c>
      <c r="D34" s="1" t="s">
        <v>9</v>
      </c>
      <c r="E34" s="1"/>
      <c r="F34" s="1">
        <v>1</v>
      </c>
      <c r="H34" s="76">
        <v>1</v>
      </c>
      <c r="I34" s="9"/>
      <c r="J34" s="9">
        <v>20.38</v>
      </c>
      <c r="L34" s="67">
        <v>20.38</v>
      </c>
      <c r="N34" s="9">
        <f>J34*F34</f>
        <v>20.38</v>
      </c>
      <c r="P34" s="95">
        <f>H34*L34</f>
        <v>20.38</v>
      </c>
    </row>
    <row r="35" spans="2:16" x14ac:dyDescent="0.25">
      <c r="B35" t="s">
        <v>44</v>
      </c>
      <c r="D35" s="1" t="s">
        <v>9</v>
      </c>
      <c r="E35" s="1"/>
      <c r="F35" s="1">
        <v>1</v>
      </c>
      <c r="H35" s="76">
        <v>1</v>
      </c>
      <c r="I35" s="9"/>
      <c r="J35" s="9">
        <v>57.94</v>
      </c>
      <c r="L35" s="67">
        <v>57.94</v>
      </c>
      <c r="N35" s="9">
        <f>J35*F35</f>
        <v>57.94</v>
      </c>
      <c r="P35" s="95">
        <f t="shared" ref="P35:P37" si="4">H35*L35</f>
        <v>57.94</v>
      </c>
    </row>
    <row r="36" spans="2:16" x14ac:dyDescent="0.25">
      <c r="B36" t="s">
        <v>189</v>
      </c>
      <c r="D36" s="74"/>
      <c r="E36" s="1"/>
      <c r="F36" s="1"/>
      <c r="H36" s="76"/>
      <c r="I36" s="9"/>
      <c r="J36" s="9"/>
      <c r="L36" s="67"/>
      <c r="N36" s="9"/>
      <c r="P36" s="95">
        <f t="shared" si="4"/>
        <v>0</v>
      </c>
    </row>
    <row r="37" spans="2:16" x14ac:dyDescent="0.25">
      <c r="B37" t="s">
        <v>189</v>
      </c>
      <c r="D37" s="74"/>
      <c r="E37" s="1"/>
      <c r="F37" s="1"/>
      <c r="H37" s="76"/>
      <c r="I37" s="9"/>
      <c r="J37" s="9"/>
      <c r="L37" s="67"/>
      <c r="N37" s="9"/>
      <c r="P37" s="95">
        <f t="shared" si="4"/>
        <v>0</v>
      </c>
    </row>
    <row r="38" spans="2:16" x14ac:dyDescent="0.25">
      <c r="B38" t="s">
        <v>45</v>
      </c>
      <c r="D38" s="1" t="s">
        <v>9</v>
      </c>
      <c r="E38" s="1"/>
      <c r="F38" s="1">
        <v>1</v>
      </c>
      <c r="H38" s="36"/>
      <c r="I38" s="9"/>
      <c r="J38" s="9">
        <v>169.43</v>
      </c>
      <c r="L38" s="67">
        <v>169.43</v>
      </c>
      <c r="N38" s="10">
        <f>J38*F38</f>
        <v>169.43</v>
      </c>
      <c r="P38" s="95">
        <f>$L$38</f>
        <v>169.43</v>
      </c>
    </row>
    <row r="39" spans="2:16" x14ac:dyDescent="0.25">
      <c r="B39" s="31" t="s">
        <v>25</v>
      </c>
      <c r="D39" s="1"/>
      <c r="E39" s="1"/>
      <c r="F39" s="1"/>
      <c r="H39" s="36"/>
      <c r="I39" s="9"/>
      <c r="J39" s="9"/>
      <c r="L39" s="1"/>
      <c r="N39" s="46">
        <f>SUM(N13:N38)</f>
        <v>5390.415</v>
      </c>
      <c r="P39" s="96">
        <f>SUM(P13:P38)</f>
        <v>5390.415</v>
      </c>
    </row>
    <row r="40" spans="2:16" ht="8.1" customHeight="1" x14ac:dyDescent="0.25">
      <c r="B40" s="11"/>
      <c r="C40" s="11"/>
      <c r="D40" s="12"/>
      <c r="E40" s="12"/>
      <c r="F40" s="12"/>
      <c r="G40" s="11"/>
      <c r="H40" s="10"/>
      <c r="I40" s="10"/>
      <c r="J40" s="10"/>
      <c r="K40" s="11"/>
      <c r="L40" s="12"/>
      <c r="M40" s="11"/>
      <c r="N40" s="10"/>
      <c r="O40" s="11"/>
      <c r="P40" s="11"/>
    </row>
    <row r="41" spans="2:16" ht="8.1" customHeight="1" x14ac:dyDescent="0.25">
      <c r="D41" s="1"/>
      <c r="E41" s="1"/>
      <c r="F41" s="1"/>
      <c r="H41" s="9"/>
      <c r="I41" s="9"/>
      <c r="J41" s="9"/>
      <c r="L41" s="1"/>
      <c r="N41" s="9"/>
    </row>
    <row r="42" spans="2:16" x14ac:dyDescent="0.25">
      <c r="B42" s="3" t="s">
        <v>26</v>
      </c>
      <c r="D42" s="1"/>
      <c r="E42" s="1"/>
      <c r="F42" s="1"/>
      <c r="H42" s="9"/>
      <c r="I42" s="9"/>
      <c r="J42" s="9"/>
      <c r="L42" s="1"/>
      <c r="N42" s="9"/>
    </row>
    <row r="43" spans="2:16" x14ac:dyDescent="0.25">
      <c r="B43" t="s">
        <v>46</v>
      </c>
      <c r="D43" s="1" t="s">
        <v>9</v>
      </c>
      <c r="E43" s="1"/>
      <c r="F43" s="1">
        <v>1</v>
      </c>
      <c r="H43" s="76">
        <v>1</v>
      </c>
      <c r="I43" s="9"/>
      <c r="J43" s="9">
        <v>51.62</v>
      </c>
      <c r="L43" s="67">
        <v>51.62</v>
      </c>
      <c r="N43" s="9">
        <f>J43*F43</f>
        <v>51.62</v>
      </c>
      <c r="P43" s="87">
        <f>H43*L43</f>
        <v>51.62</v>
      </c>
    </row>
    <row r="44" spans="2:16" x14ac:dyDescent="0.25">
      <c r="B44" t="s">
        <v>123</v>
      </c>
      <c r="D44" s="1" t="s">
        <v>9</v>
      </c>
      <c r="E44" s="1"/>
      <c r="F44" s="1">
        <v>1</v>
      </c>
      <c r="H44" s="76">
        <v>1</v>
      </c>
      <c r="I44" s="9"/>
      <c r="J44" s="9">
        <v>80</v>
      </c>
      <c r="L44" s="67">
        <v>80</v>
      </c>
      <c r="N44" s="9">
        <f>J44*F44</f>
        <v>80</v>
      </c>
      <c r="P44" s="87">
        <f t="shared" ref="P44:P46" si="5">H44*L44</f>
        <v>80</v>
      </c>
    </row>
    <row r="45" spans="2:16" x14ac:dyDescent="0.25">
      <c r="B45" t="s">
        <v>188</v>
      </c>
      <c r="D45" s="74"/>
      <c r="E45" s="1"/>
      <c r="F45" s="1"/>
      <c r="H45" s="76"/>
      <c r="I45" s="9"/>
      <c r="J45" s="9"/>
      <c r="L45" s="67"/>
      <c r="N45" s="9"/>
      <c r="P45" s="87">
        <f t="shared" si="5"/>
        <v>0</v>
      </c>
    </row>
    <row r="46" spans="2:16" x14ac:dyDescent="0.25">
      <c r="B46" t="s">
        <v>47</v>
      </c>
      <c r="D46" s="1" t="s">
        <v>9</v>
      </c>
      <c r="E46" s="1"/>
      <c r="F46" s="1">
        <v>1</v>
      </c>
      <c r="H46" s="76">
        <v>1</v>
      </c>
      <c r="I46" s="9"/>
      <c r="J46" s="9">
        <v>200</v>
      </c>
      <c r="L46" s="67">
        <v>200</v>
      </c>
      <c r="N46" s="10">
        <f>J46*F46</f>
        <v>200</v>
      </c>
      <c r="P46" s="87">
        <f t="shared" si="5"/>
        <v>200</v>
      </c>
    </row>
    <row r="47" spans="2:16" x14ac:dyDescent="0.25">
      <c r="B47" s="31" t="s">
        <v>27</v>
      </c>
      <c r="N47" s="46">
        <f>SUM(N43:N46)</f>
        <v>331.62</v>
      </c>
      <c r="P47" s="88">
        <f>SUM(P43:P46)</f>
        <v>331.62</v>
      </c>
    </row>
    <row r="48" spans="2:16" ht="8.1" customHeight="1" x14ac:dyDescent="0.25">
      <c r="B48" s="47"/>
      <c r="C48" s="11"/>
      <c r="D48" s="11"/>
      <c r="E48" s="11"/>
      <c r="F48" s="11"/>
      <c r="G48" s="11"/>
      <c r="H48" s="11"/>
      <c r="I48" s="11"/>
      <c r="J48" s="11"/>
      <c r="K48" s="11"/>
      <c r="L48" s="12"/>
      <c r="M48" s="11"/>
      <c r="N48" s="33"/>
      <c r="O48" s="11"/>
      <c r="P48" s="11"/>
    </row>
    <row r="49" spans="2:16" ht="8.1" customHeight="1" x14ac:dyDescent="0.25">
      <c r="B49" s="31"/>
      <c r="L49" s="1"/>
      <c r="N49" s="46"/>
      <c r="O49" s="15"/>
      <c r="P49" s="15"/>
    </row>
    <row r="50" spans="2:16" x14ac:dyDescent="0.25">
      <c r="B50" s="3" t="s">
        <v>28</v>
      </c>
      <c r="L50" s="1"/>
      <c r="N50" s="52">
        <f>N39+N47</f>
        <v>5722.0349999999999</v>
      </c>
      <c r="P50" s="90">
        <f>P39+P47</f>
        <v>5722.0349999999999</v>
      </c>
    </row>
    <row r="51" spans="2:16" ht="8.1" customHeight="1" x14ac:dyDescent="0.25">
      <c r="B51" s="11"/>
      <c r="C51" s="11"/>
      <c r="D51" s="11"/>
      <c r="E51" s="11"/>
      <c r="F51" s="11"/>
      <c r="G51" s="11"/>
      <c r="H51" s="11"/>
      <c r="I51" s="11"/>
      <c r="J51" s="11"/>
      <c r="K51" s="11"/>
      <c r="L51" s="11"/>
      <c r="M51" s="11"/>
      <c r="N51" s="11"/>
      <c r="O51" s="11"/>
      <c r="P51" s="11"/>
    </row>
    <row r="52" spans="2:16" ht="8.1" customHeight="1" x14ac:dyDescent="0.25"/>
    <row r="53" spans="2:16" x14ac:dyDescent="0.25">
      <c r="B53" s="3" t="s">
        <v>131</v>
      </c>
      <c r="N53" s="50">
        <f>N9-N39</f>
        <v>2109.585</v>
      </c>
      <c r="P53" s="90">
        <f>P9-P39</f>
        <v>2109.585</v>
      </c>
    </row>
    <row r="54" spans="2:16" x14ac:dyDescent="0.25">
      <c r="B54" s="3" t="s">
        <v>132</v>
      </c>
      <c r="N54" s="50">
        <f>N9-N50</f>
        <v>1777.9650000000001</v>
      </c>
      <c r="P54" s="90">
        <f>P9-P50</f>
        <v>1777.9650000000001</v>
      </c>
    </row>
    <row r="55" spans="2:16" ht="8.1" customHeight="1" thickBot="1" x14ac:dyDescent="0.3">
      <c r="B55" s="24"/>
      <c r="C55" s="24"/>
      <c r="D55" s="24"/>
      <c r="E55" s="24"/>
      <c r="F55" s="24"/>
      <c r="G55" s="24"/>
      <c r="H55" s="24"/>
      <c r="I55" s="24"/>
      <c r="J55" s="24"/>
      <c r="K55" s="24"/>
      <c r="L55" s="24"/>
      <c r="M55" s="24"/>
      <c r="N55" s="24"/>
      <c r="O55" s="24"/>
      <c r="P55" s="24"/>
    </row>
    <row r="56" spans="2:16" ht="8.1" customHeight="1" x14ac:dyDescent="0.25"/>
    <row r="57" spans="2:16" x14ac:dyDescent="0.25">
      <c r="B57" t="s">
        <v>137</v>
      </c>
    </row>
    <row r="58" spans="2:16" x14ac:dyDescent="0.25">
      <c r="B58" t="s">
        <v>125</v>
      </c>
    </row>
    <row r="59" spans="2:16" x14ac:dyDescent="0.25">
      <c r="B59" t="s">
        <v>184</v>
      </c>
    </row>
    <row r="60" spans="2:16" x14ac:dyDescent="0.25">
      <c r="B60" t="s">
        <v>187</v>
      </c>
    </row>
    <row r="61" spans="2:16" x14ac:dyDescent="0.25">
      <c r="B61" t="s">
        <v>160</v>
      </c>
    </row>
  </sheetData>
  <pageMargins left="0.25" right="0.25" top="0.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C27BA-68E2-431C-99A8-C2569D5A653A}">
  <sheetPr>
    <tabColor theme="5" tint="-0.499984740745262"/>
  </sheetPr>
  <dimension ref="B2:P46"/>
  <sheetViews>
    <sheetView tabSelected="1" workbookViewId="0">
      <selection activeCell="J9" sqref="J9"/>
    </sheetView>
  </sheetViews>
  <sheetFormatPr defaultRowHeight="15" x14ac:dyDescent="0.25"/>
  <cols>
    <col min="2" max="2" width="24.5703125" customWidth="1"/>
    <col min="3" max="3" width="3.42578125" customWidth="1"/>
    <col min="4" max="4" width="9.7109375" customWidth="1"/>
    <col min="5" max="5" width="3.42578125" customWidth="1"/>
    <col min="6" max="6" width="9.7109375" customWidth="1"/>
    <col min="7" max="7" width="3.42578125" customWidth="1"/>
    <col min="8" max="8" width="11.42578125" customWidth="1"/>
    <col min="9" max="9" width="3.42578125" customWidth="1"/>
    <col min="11" max="11" width="3.42578125" customWidth="1"/>
    <col min="12" max="12" width="11.85546875" customWidth="1"/>
    <col min="13" max="13" width="3.42578125" customWidth="1"/>
    <col min="15" max="15" width="3.42578125" customWidth="1"/>
    <col min="16" max="16" width="13" customWidth="1"/>
  </cols>
  <sheetData>
    <row r="2" spans="2:16" x14ac:dyDescent="0.25">
      <c r="B2" s="13" t="s">
        <v>186</v>
      </c>
      <c r="C2" s="13"/>
      <c r="D2" s="13"/>
      <c r="E2" s="13"/>
      <c r="F2" s="13"/>
      <c r="G2" s="13"/>
      <c r="H2" s="13"/>
      <c r="I2" s="13"/>
      <c r="J2" s="13"/>
      <c r="K2" s="13"/>
      <c r="L2" s="13"/>
      <c r="M2" s="13"/>
      <c r="N2" s="13"/>
      <c r="O2" s="13"/>
      <c r="P2" s="13"/>
    </row>
    <row r="3" spans="2:16" x14ac:dyDescent="0.25">
      <c r="B3" s="30"/>
      <c r="C3" s="30"/>
      <c r="D3" s="30"/>
      <c r="E3" s="30"/>
      <c r="F3" s="30"/>
      <c r="G3" s="30"/>
      <c r="H3" s="30"/>
      <c r="I3" s="30"/>
      <c r="J3" s="30"/>
      <c r="K3" s="30"/>
      <c r="L3" s="30"/>
      <c r="M3" s="30"/>
      <c r="N3" s="30"/>
      <c r="O3" s="30"/>
      <c r="P3" s="30"/>
    </row>
    <row r="4" spans="2:16" x14ac:dyDescent="0.25">
      <c r="H4" s="22" t="s">
        <v>114</v>
      </c>
      <c r="L4" s="22" t="s">
        <v>114</v>
      </c>
      <c r="P4" s="22" t="s">
        <v>117</v>
      </c>
    </row>
    <row r="5" spans="2:16" x14ac:dyDescent="0.25">
      <c r="B5" s="6" t="s">
        <v>11</v>
      </c>
      <c r="C5" s="6"/>
      <c r="D5" s="7" t="s">
        <v>2</v>
      </c>
      <c r="E5" s="7"/>
      <c r="F5" s="7" t="s">
        <v>12</v>
      </c>
      <c r="G5" s="7"/>
      <c r="H5" s="7" t="s">
        <v>12</v>
      </c>
      <c r="I5" s="7"/>
      <c r="J5" s="7" t="s">
        <v>111</v>
      </c>
      <c r="K5" s="7"/>
      <c r="L5" s="7" t="s">
        <v>115</v>
      </c>
      <c r="M5" s="7"/>
      <c r="N5" s="7" t="s">
        <v>112</v>
      </c>
      <c r="O5" s="6"/>
      <c r="P5" s="7" t="s">
        <v>118</v>
      </c>
    </row>
    <row r="6" spans="2:16" ht="8.1" customHeight="1" x14ac:dyDescent="0.25">
      <c r="B6" s="30"/>
      <c r="C6" s="30"/>
      <c r="D6" s="29"/>
      <c r="E6" s="29"/>
      <c r="F6" s="29"/>
      <c r="G6" s="29"/>
      <c r="H6" s="29"/>
      <c r="I6" s="29"/>
      <c r="J6" s="29"/>
      <c r="K6" s="29"/>
      <c r="L6" s="29"/>
      <c r="M6" s="29"/>
      <c r="N6" s="29"/>
      <c r="O6" s="30"/>
      <c r="P6" s="29"/>
    </row>
    <row r="7" spans="2:16" x14ac:dyDescent="0.25">
      <c r="B7" s="3" t="s">
        <v>14</v>
      </c>
    </row>
    <row r="8" spans="2:16" x14ac:dyDescent="0.25">
      <c r="B8" t="s">
        <v>29</v>
      </c>
      <c r="D8" s="1" t="s">
        <v>3</v>
      </c>
      <c r="E8" s="1"/>
      <c r="F8" s="1">
        <v>2</v>
      </c>
      <c r="H8" s="76"/>
      <c r="I8" s="9"/>
      <c r="J8" s="9">
        <v>18</v>
      </c>
      <c r="L8" s="67"/>
      <c r="N8" s="9">
        <f>J8*F8</f>
        <v>36</v>
      </c>
      <c r="P8" s="87">
        <f>H8*L8</f>
        <v>0</v>
      </c>
    </row>
    <row r="9" spans="2:16" x14ac:dyDescent="0.25">
      <c r="B9" t="s">
        <v>10</v>
      </c>
      <c r="D9" s="1"/>
      <c r="E9" s="1"/>
      <c r="H9" s="83"/>
      <c r="L9" s="58"/>
      <c r="P9" s="56"/>
    </row>
    <row r="10" spans="2:16" x14ac:dyDescent="0.25">
      <c r="B10" t="s">
        <v>15</v>
      </c>
      <c r="D10" s="1" t="s">
        <v>32</v>
      </c>
      <c r="E10" s="1"/>
      <c r="F10" s="1">
        <v>40</v>
      </c>
      <c r="H10" s="76"/>
      <c r="I10" s="9"/>
      <c r="J10" s="9">
        <v>0.63</v>
      </c>
      <c r="L10" s="67"/>
      <c r="N10" s="9">
        <f t="shared" ref="N10:N15" si="0">J10*F10</f>
        <v>25.2</v>
      </c>
      <c r="P10" s="87">
        <f>H10*L10</f>
        <v>0</v>
      </c>
    </row>
    <row r="11" spans="2:16" x14ac:dyDescent="0.25">
      <c r="B11" t="s">
        <v>16</v>
      </c>
      <c r="D11" s="1" t="s">
        <v>32</v>
      </c>
      <c r="E11" s="1"/>
      <c r="F11" s="1">
        <v>75</v>
      </c>
      <c r="H11" s="76"/>
      <c r="I11" s="9"/>
      <c r="J11" s="9">
        <v>0.25</v>
      </c>
      <c r="L11" s="67"/>
      <c r="N11" s="9">
        <f t="shared" si="0"/>
        <v>18.75</v>
      </c>
      <c r="P11" s="87">
        <f t="shared" ref="P11:P15" si="1">H11*L11</f>
        <v>0</v>
      </c>
    </row>
    <row r="12" spans="2:16" x14ac:dyDescent="0.25">
      <c r="B12" t="s">
        <v>30</v>
      </c>
      <c r="D12" s="1" t="s">
        <v>0</v>
      </c>
      <c r="E12" s="1"/>
      <c r="F12" s="1">
        <v>15</v>
      </c>
      <c r="H12" s="76"/>
      <c r="I12" s="9"/>
      <c r="J12" s="9">
        <v>15</v>
      </c>
      <c r="L12" s="67"/>
      <c r="N12" s="9">
        <f t="shared" si="0"/>
        <v>225</v>
      </c>
      <c r="P12" s="87">
        <f t="shared" si="1"/>
        <v>0</v>
      </c>
    </row>
    <row r="13" spans="2:16" x14ac:dyDescent="0.25">
      <c r="B13" t="s">
        <v>17</v>
      </c>
      <c r="D13" s="1" t="s">
        <v>0</v>
      </c>
      <c r="E13" s="1"/>
      <c r="F13" s="1">
        <v>2.9</v>
      </c>
      <c r="H13" s="76"/>
      <c r="I13" s="9"/>
      <c r="J13" s="9">
        <v>18</v>
      </c>
      <c r="L13" s="67"/>
      <c r="N13" s="9">
        <f t="shared" si="0"/>
        <v>52.199999999999996</v>
      </c>
      <c r="P13" s="87">
        <f t="shared" si="1"/>
        <v>0</v>
      </c>
    </row>
    <row r="14" spans="2:16" x14ac:dyDescent="0.25">
      <c r="B14" t="s">
        <v>18</v>
      </c>
      <c r="D14" s="1" t="s">
        <v>32</v>
      </c>
      <c r="E14" s="1"/>
      <c r="F14" s="1">
        <v>30</v>
      </c>
      <c r="H14" s="76"/>
      <c r="I14" s="9"/>
      <c r="J14" s="9">
        <v>2.4</v>
      </c>
      <c r="L14" s="67"/>
      <c r="N14" s="9">
        <f t="shared" si="0"/>
        <v>72</v>
      </c>
      <c r="P14" s="87">
        <f t="shared" si="1"/>
        <v>0</v>
      </c>
    </row>
    <row r="15" spans="2:16" x14ac:dyDescent="0.25">
      <c r="B15" t="s">
        <v>19</v>
      </c>
      <c r="D15" s="1" t="s">
        <v>31</v>
      </c>
      <c r="E15" s="1"/>
      <c r="F15" s="1">
        <v>10.7</v>
      </c>
      <c r="H15" s="76"/>
      <c r="I15" s="9"/>
      <c r="J15" s="9">
        <v>3.05</v>
      </c>
      <c r="L15" s="67"/>
      <c r="N15" s="9">
        <f t="shared" si="0"/>
        <v>32.634999999999998</v>
      </c>
      <c r="P15" s="87">
        <f t="shared" si="1"/>
        <v>0</v>
      </c>
    </row>
    <row r="16" spans="2:16" x14ac:dyDescent="0.25">
      <c r="B16" t="s">
        <v>20</v>
      </c>
      <c r="D16" s="1"/>
      <c r="E16" s="1"/>
      <c r="F16" s="1"/>
      <c r="H16" s="84"/>
      <c r="L16" s="58"/>
      <c r="P16" s="56"/>
    </row>
    <row r="17" spans="2:16" x14ac:dyDescent="0.25">
      <c r="B17" t="s">
        <v>21</v>
      </c>
      <c r="D17" s="1"/>
      <c r="E17" s="1"/>
      <c r="F17" s="1"/>
      <c r="H17" s="84"/>
      <c r="L17" s="58"/>
      <c r="P17" s="56"/>
    </row>
    <row r="18" spans="2:16" x14ac:dyDescent="0.25">
      <c r="B18" t="s">
        <v>22</v>
      </c>
      <c r="D18" s="1" t="s">
        <v>9</v>
      </c>
      <c r="E18" s="1"/>
      <c r="F18" s="1">
        <v>1</v>
      </c>
      <c r="H18" s="76"/>
      <c r="I18" s="9"/>
      <c r="J18" s="9">
        <v>9.6199999999999992</v>
      </c>
      <c r="L18" s="67"/>
      <c r="N18" s="9">
        <f>J18*F18</f>
        <v>9.6199999999999992</v>
      </c>
      <c r="P18" s="87">
        <f>H18*L18</f>
        <v>0</v>
      </c>
    </row>
    <row r="19" spans="2:16" x14ac:dyDescent="0.25">
      <c r="B19" t="s">
        <v>23</v>
      </c>
      <c r="D19" s="1" t="s">
        <v>9</v>
      </c>
      <c r="E19" s="1"/>
      <c r="F19" s="1">
        <v>1</v>
      </c>
      <c r="H19" s="76"/>
      <c r="I19" s="9"/>
      <c r="J19" s="9">
        <v>13.39</v>
      </c>
      <c r="L19" s="67"/>
      <c r="N19" s="9">
        <f>J19*F19</f>
        <v>13.39</v>
      </c>
      <c r="P19" s="87">
        <f t="shared" ref="P19:P22" si="2">H19*L19</f>
        <v>0</v>
      </c>
    </row>
    <row r="20" spans="2:16" x14ac:dyDescent="0.25">
      <c r="B20" t="s">
        <v>189</v>
      </c>
      <c r="D20" s="74"/>
      <c r="E20" s="1"/>
      <c r="F20" s="1"/>
      <c r="H20" s="76"/>
      <c r="I20" s="9"/>
      <c r="J20" s="9"/>
      <c r="L20" s="67"/>
      <c r="N20" s="9"/>
      <c r="P20" s="87">
        <f t="shared" si="2"/>
        <v>0</v>
      </c>
    </row>
    <row r="21" spans="2:16" x14ac:dyDescent="0.25">
      <c r="B21" t="s">
        <v>189</v>
      </c>
      <c r="D21" s="75"/>
      <c r="E21" s="1"/>
      <c r="F21" s="1"/>
      <c r="H21" s="76"/>
      <c r="I21" s="9"/>
      <c r="J21" s="9"/>
      <c r="L21" s="67"/>
      <c r="N21" s="9"/>
      <c r="P21" s="87">
        <f t="shared" si="2"/>
        <v>0</v>
      </c>
    </row>
    <row r="22" spans="2:16" x14ac:dyDescent="0.25">
      <c r="B22" t="s">
        <v>24</v>
      </c>
      <c r="D22" s="1" t="s">
        <v>9</v>
      </c>
      <c r="E22" s="1"/>
      <c r="F22" s="1">
        <v>1</v>
      </c>
      <c r="H22" s="85"/>
      <c r="I22" s="9"/>
      <c r="J22" s="9">
        <v>11.26</v>
      </c>
      <c r="L22" s="67"/>
      <c r="N22" s="10">
        <f>J22*F22</f>
        <v>11.26</v>
      </c>
      <c r="P22" s="87">
        <f t="shared" si="2"/>
        <v>0</v>
      </c>
    </row>
    <row r="23" spans="2:16" x14ac:dyDescent="0.25">
      <c r="B23" s="31" t="s">
        <v>25</v>
      </c>
      <c r="D23" s="1"/>
      <c r="E23" s="1"/>
      <c r="F23" s="1"/>
      <c r="H23" s="86"/>
      <c r="I23" s="9"/>
      <c r="J23" s="9"/>
      <c r="L23" s="56"/>
      <c r="N23" s="32">
        <f>SUM(N8:N22)</f>
        <v>496.05499999999995</v>
      </c>
      <c r="P23" s="88">
        <f>SUM(P18:P22)</f>
        <v>0</v>
      </c>
    </row>
    <row r="24" spans="2:16" ht="8.1" customHeight="1" x14ac:dyDescent="0.25">
      <c r="B24" s="11"/>
      <c r="C24" s="11"/>
      <c r="D24" s="12"/>
      <c r="E24" s="12"/>
      <c r="F24" s="12"/>
      <c r="G24" s="11"/>
      <c r="H24" s="79"/>
      <c r="I24" s="10"/>
      <c r="J24" s="10"/>
      <c r="K24" s="11"/>
      <c r="L24" s="57"/>
      <c r="M24" s="11"/>
      <c r="N24" s="11"/>
      <c r="O24" s="11"/>
      <c r="P24" s="11"/>
    </row>
    <row r="25" spans="2:16" ht="8.1" customHeight="1" x14ac:dyDescent="0.25">
      <c r="B25" s="15"/>
      <c r="C25" s="15"/>
      <c r="D25" s="27"/>
      <c r="E25" s="27"/>
      <c r="F25" s="27"/>
      <c r="G25" s="15"/>
      <c r="H25" s="78"/>
      <c r="I25" s="36"/>
      <c r="J25" s="36"/>
      <c r="K25" s="15"/>
      <c r="L25" s="63"/>
      <c r="M25" s="15"/>
      <c r="N25" s="15"/>
      <c r="O25" s="15"/>
      <c r="P25" s="15"/>
    </row>
    <row r="26" spans="2:16" x14ac:dyDescent="0.25">
      <c r="B26" s="3" t="s">
        <v>26</v>
      </c>
      <c r="D26" s="1"/>
      <c r="E26" s="1"/>
      <c r="F26" s="1"/>
      <c r="H26" s="80"/>
      <c r="I26" s="9"/>
      <c r="J26" s="9"/>
      <c r="L26" s="58"/>
    </row>
    <row r="27" spans="2:16" x14ac:dyDescent="0.25">
      <c r="B27" t="s">
        <v>46</v>
      </c>
      <c r="D27" s="1" t="s">
        <v>9</v>
      </c>
      <c r="E27" s="1"/>
      <c r="F27" s="1">
        <v>1</v>
      </c>
      <c r="H27" s="76"/>
      <c r="I27" s="9"/>
      <c r="J27" s="9">
        <v>21.63</v>
      </c>
      <c r="L27" s="67"/>
      <c r="N27" s="9">
        <f>J27*F27</f>
        <v>21.63</v>
      </c>
      <c r="P27" s="87">
        <f>H27*L27</f>
        <v>0</v>
      </c>
    </row>
    <row r="28" spans="2:16" x14ac:dyDescent="0.25">
      <c r="B28" t="s">
        <v>192</v>
      </c>
      <c r="D28" s="1" t="s">
        <v>9</v>
      </c>
      <c r="E28" s="1"/>
      <c r="F28" s="1">
        <v>1</v>
      </c>
      <c r="H28" s="76"/>
      <c r="I28" s="9"/>
      <c r="J28" s="9">
        <v>21.81</v>
      </c>
      <c r="L28" s="67"/>
      <c r="N28" s="9">
        <f>J28*F28</f>
        <v>21.81</v>
      </c>
      <c r="P28" s="87">
        <f t="shared" ref="P28:P30" si="3">H28*L28</f>
        <v>0</v>
      </c>
    </row>
    <row r="29" spans="2:16" x14ac:dyDescent="0.25">
      <c r="B29" t="s">
        <v>188</v>
      </c>
      <c r="D29" s="74"/>
      <c r="E29" s="1"/>
      <c r="F29" s="1"/>
      <c r="H29" s="76"/>
      <c r="I29" s="9"/>
      <c r="J29" s="9"/>
      <c r="L29" s="67"/>
      <c r="N29" s="9"/>
      <c r="P29" s="87">
        <f t="shared" si="3"/>
        <v>0</v>
      </c>
    </row>
    <row r="30" spans="2:16" x14ac:dyDescent="0.25">
      <c r="B30" t="s">
        <v>47</v>
      </c>
      <c r="D30" s="1" t="s">
        <v>9</v>
      </c>
      <c r="E30" s="1"/>
      <c r="F30" s="1">
        <v>1</v>
      </c>
      <c r="H30" s="76"/>
      <c r="I30" s="9"/>
      <c r="J30" s="9">
        <v>200</v>
      </c>
      <c r="L30" s="67"/>
      <c r="N30" s="9">
        <f>J30*F30</f>
        <v>200</v>
      </c>
      <c r="P30" s="87">
        <f t="shared" si="3"/>
        <v>0</v>
      </c>
    </row>
    <row r="31" spans="2:16" x14ac:dyDescent="0.25">
      <c r="B31" s="31" t="s">
        <v>27</v>
      </c>
      <c r="H31" s="9"/>
      <c r="I31" s="9"/>
      <c r="J31" s="9"/>
      <c r="L31" s="1"/>
      <c r="N31" s="33">
        <f>SUM(N27:N30)</f>
        <v>243.44</v>
      </c>
      <c r="P31" s="89">
        <f>SUM(P27:P30)</f>
        <v>0</v>
      </c>
    </row>
    <row r="32" spans="2:16" x14ac:dyDescent="0.25">
      <c r="B32" s="3" t="s">
        <v>28</v>
      </c>
      <c r="H32" s="9"/>
      <c r="I32" s="9"/>
      <c r="J32" s="9"/>
      <c r="L32" s="1"/>
      <c r="N32" s="52">
        <f>N23+N31</f>
        <v>739.49499999999989</v>
      </c>
      <c r="P32" s="90">
        <f>P23+P31</f>
        <v>0</v>
      </c>
    </row>
    <row r="33" spans="2:16" ht="8.1" customHeight="1" thickBot="1" x14ac:dyDescent="0.3">
      <c r="B33" s="24"/>
      <c r="C33" s="24"/>
      <c r="D33" s="24"/>
      <c r="E33" s="24"/>
      <c r="F33" s="24"/>
      <c r="G33" s="24"/>
      <c r="H33" s="24"/>
      <c r="I33" s="24"/>
      <c r="J33" s="24"/>
      <c r="K33" s="24"/>
      <c r="L33" s="28"/>
      <c r="M33" s="24"/>
      <c r="N33" s="24"/>
      <c r="O33" s="24"/>
      <c r="P33" s="24"/>
    </row>
    <row r="34" spans="2:16" x14ac:dyDescent="0.25">
      <c r="B34" t="s">
        <v>184</v>
      </c>
    </row>
    <row r="35" spans="2:16" ht="14.45" customHeight="1" x14ac:dyDescent="0.25">
      <c r="B35" t="s">
        <v>187</v>
      </c>
    </row>
    <row r="36" spans="2:16" ht="14.45" customHeight="1" x14ac:dyDescent="0.25">
      <c r="B36" t="s">
        <v>160</v>
      </c>
    </row>
    <row r="37" spans="2:16" ht="8.1" customHeight="1" x14ac:dyDescent="0.25"/>
    <row r="38" spans="2:16" ht="15.75" thickBot="1" x14ac:dyDescent="0.3">
      <c r="B38" s="24"/>
      <c r="C38" s="24"/>
      <c r="D38" s="24"/>
      <c r="E38" s="24"/>
      <c r="F38" s="24"/>
      <c r="G38" s="24"/>
      <c r="H38" s="24"/>
      <c r="I38" s="15"/>
      <c r="J38" s="15"/>
    </row>
    <row r="39" spans="2:16" x14ac:dyDescent="0.25">
      <c r="G39" s="15"/>
      <c r="H39" s="29" t="s">
        <v>114</v>
      </c>
      <c r="I39" s="29"/>
      <c r="J39" s="29"/>
    </row>
    <row r="40" spans="2:16" ht="15.75" thickBot="1" x14ac:dyDescent="0.3">
      <c r="B40" s="23" t="s">
        <v>99</v>
      </c>
      <c r="C40" s="23"/>
      <c r="D40" s="23" t="s">
        <v>100</v>
      </c>
      <c r="E40" s="23"/>
      <c r="F40" s="23"/>
      <c r="G40" s="24"/>
      <c r="H40" s="2" t="s">
        <v>163</v>
      </c>
      <c r="I40" s="29"/>
      <c r="J40" s="29"/>
    </row>
    <row r="41" spans="2:16" x14ac:dyDescent="0.25">
      <c r="B41" t="s">
        <v>101</v>
      </c>
      <c r="D41" s="8" t="s">
        <v>106</v>
      </c>
      <c r="E41" s="8"/>
      <c r="F41" s="8"/>
      <c r="H41" s="69">
        <v>0</v>
      </c>
      <c r="I41" s="15"/>
      <c r="J41" s="15"/>
    </row>
    <row r="42" spans="2:16" x14ac:dyDescent="0.25">
      <c r="B42" t="s">
        <v>102</v>
      </c>
      <c r="D42" s="8" t="s">
        <v>107</v>
      </c>
      <c r="E42" s="8"/>
      <c r="F42" s="8"/>
      <c r="H42" s="67">
        <v>0</v>
      </c>
      <c r="I42" s="15"/>
      <c r="J42" s="15"/>
    </row>
    <row r="43" spans="2:16" x14ac:dyDescent="0.25">
      <c r="B43" t="s">
        <v>103</v>
      </c>
      <c r="D43" s="8" t="s">
        <v>108</v>
      </c>
      <c r="E43" s="8"/>
      <c r="F43" s="8"/>
      <c r="H43" s="67">
        <v>0</v>
      </c>
      <c r="I43" s="15"/>
      <c r="J43" s="15"/>
    </row>
    <row r="44" spans="2:16" x14ac:dyDescent="0.25">
      <c r="B44" t="s">
        <v>104</v>
      </c>
      <c r="D44" s="8" t="s">
        <v>109</v>
      </c>
      <c r="E44" s="8"/>
      <c r="F44" s="8"/>
      <c r="H44" s="70">
        <v>0</v>
      </c>
      <c r="I44" s="15"/>
      <c r="J44" s="15"/>
    </row>
    <row r="45" spans="2:16" ht="15.75" thickBot="1" x14ac:dyDescent="0.3">
      <c r="B45" t="s">
        <v>105</v>
      </c>
      <c r="D45" s="8" t="s">
        <v>110</v>
      </c>
      <c r="E45" s="8"/>
      <c r="F45" s="8"/>
      <c r="H45" s="71">
        <v>0</v>
      </c>
      <c r="I45" s="15"/>
      <c r="J45" s="15"/>
    </row>
    <row r="46" spans="2:16" x14ac:dyDescent="0.25">
      <c r="H46" s="90">
        <f>SUM(H41:H45)</f>
        <v>0</v>
      </c>
      <c r="I46" s="15"/>
      <c r="J46" s="15"/>
    </row>
  </sheetData>
  <pageMargins left="0.25" right="0.25" top="0.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410C7-4D70-4803-9DE6-481D37C580AA}">
  <sheetPr>
    <tabColor theme="5" tint="0.39997558519241921"/>
  </sheetPr>
  <dimension ref="B2:S49"/>
  <sheetViews>
    <sheetView topLeftCell="A13" workbookViewId="0">
      <selection activeCell="B37" sqref="B37"/>
    </sheetView>
  </sheetViews>
  <sheetFormatPr defaultRowHeight="15" x14ac:dyDescent="0.25"/>
  <cols>
    <col min="2" max="2" width="26.140625" customWidth="1"/>
    <col min="3" max="3" width="3.42578125" customWidth="1"/>
    <col min="4" max="4" width="11" customWidth="1"/>
    <col min="5" max="5" width="3.42578125" customWidth="1"/>
    <col min="6" max="6" width="11" customWidth="1"/>
    <col min="7" max="7" width="3.42578125" customWidth="1"/>
    <col min="8" max="8" width="11.5703125" customWidth="1"/>
    <col min="9" max="9" width="3.42578125" customWidth="1"/>
    <col min="10" max="10" width="9.85546875" customWidth="1"/>
    <col min="11" max="11" width="3.42578125" customWidth="1"/>
    <col min="12" max="12" width="11.42578125" customWidth="1"/>
    <col min="13" max="13" width="3.42578125" customWidth="1"/>
    <col min="14" max="14" width="10.5703125" bestFit="1" customWidth="1"/>
    <col min="15" max="15" width="3.42578125" customWidth="1"/>
    <col min="16" max="16" width="13.140625" customWidth="1"/>
  </cols>
  <sheetData>
    <row r="2" spans="2:19" x14ac:dyDescent="0.25">
      <c r="B2" s="13" t="s">
        <v>165</v>
      </c>
      <c r="C2" s="13"/>
      <c r="D2" s="13"/>
      <c r="E2" s="13"/>
      <c r="F2" s="13"/>
      <c r="G2" s="14"/>
      <c r="H2" s="14"/>
      <c r="I2" s="14"/>
      <c r="J2" s="14"/>
      <c r="K2" s="14"/>
      <c r="L2" s="14"/>
      <c r="M2" s="14"/>
      <c r="N2" s="14"/>
      <c r="O2" s="14"/>
      <c r="P2" s="14"/>
      <c r="Q2" s="15"/>
      <c r="R2" s="15"/>
      <c r="S2" s="15"/>
    </row>
    <row r="3" spans="2:19" ht="8.1" customHeight="1" x14ac:dyDescent="0.25">
      <c r="B3" s="30"/>
      <c r="C3" s="30"/>
      <c r="D3" s="30"/>
      <c r="E3" s="30"/>
      <c r="F3" s="30"/>
      <c r="G3" s="15"/>
      <c r="H3" s="15"/>
      <c r="I3" s="15"/>
      <c r="J3" s="15"/>
      <c r="K3" s="15"/>
      <c r="L3" s="15"/>
      <c r="M3" s="15"/>
      <c r="N3" s="15"/>
      <c r="O3" s="15"/>
      <c r="P3" s="15"/>
      <c r="Q3" s="15"/>
      <c r="R3" s="15"/>
      <c r="S3" s="15"/>
    </row>
    <row r="4" spans="2:19" ht="14.45" customHeight="1" x14ac:dyDescent="0.25">
      <c r="H4" s="22" t="s">
        <v>116</v>
      </c>
      <c r="L4" s="22" t="s">
        <v>116</v>
      </c>
      <c r="P4" s="22" t="s">
        <v>117</v>
      </c>
    </row>
    <row r="5" spans="2:19" x14ac:dyDescent="0.25">
      <c r="B5" s="6" t="s">
        <v>11</v>
      </c>
      <c r="C5" s="6"/>
      <c r="D5" s="7" t="s">
        <v>2</v>
      </c>
      <c r="E5" s="7"/>
      <c r="F5" s="7" t="s">
        <v>12</v>
      </c>
      <c r="G5" s="11"/>
      <c r="H5" s="7" t="s">
        <v>12</v>
      </c>
      <c r="I5" s="7"/>
      <c r="J5" s="7" t="s">
        <v>111</v>
      </c>
      <c r="K5" s="11"/>
      <c r="L5" s="7" t="s">
        <v>115</v>
      </c>
      <c r="M5" s="6"/>
      <c r="N5" s="7" t="s">
        <v>112</v>
      </c>
      <c r="O5" s="6"/>
      <c r="P5" s="7" t="s">
        <v>118</v>
      </c>
    </row>
    <row r="6" spans="2:19" ht="8.1" customHeight="1" x14ac:dyDescent="0.25">
      <c r="B6" s="30"/>
      <c r="C6" s="30"/>
      <c r="D6" s="29"/>
      <c r="E6" s="29"/>
      <c r="F6" s="29"/>
      <c r="G6" s="15"/>
      <c r="H6" s="29"/>
      <c r="I6" s="29"/>
      <c r="J6" s="29"/>
      <c r="L6" s="29"/>
      <c r="M6" s="30"/>
      <c r="N6" s="29"/>
      <c r="O6" s="30"/>
      <c r="P6" s="29"/>
    </row>
    <row r="7" spans="2:19" x14ac:dyDescent="0.25">
      <c r="B7" s="3" t="s">
        <v>14</v>
      </c>
      <c r="H7" s="83"/>
    </row>
    <row r="8" spans="2:19" x14ac:dyDescent="0.25">
      <c r="B8" t="s">
        <v>4</v>
      </c>
      <c r="D8" s="1" t="s">
        <v>7</v>
      </c>
      <c r="E8" s="1"/>
      <c r="F8" s="1">
        <v>272</v>
      </c>
      <c r="H8" s="76"/>
      <c r="I8" s="9"/>
      <c r="J8" s="9">
        <v>10.25</v>
      </c>
      <c r="L8" s="67"/>
      <c r="N8" s="9">
        <f>J8*F8</f>
        <v>2788</v>
      </c>
      <c r="P8" s="87">
        <f>H8*L8</f>
        <v>0</v>
      </c>
    </row>
    <row r="9" spans="2:19" x14ac:dyDescent="0.25">
      <c r="B9" t="s">
        <v>10</v>
      </c>
      <c r="D9" s="1"/>
      <c r="E9" s="1"/>
      <c r="H9" s="84"/>
      <c r="L9" s="58"/>
      <c r="N9" s="1"/>
      <c r="P9" s="56"/>
    </row>
    <row r="10" spans="2:19" x14ac:dyDescent="0.25">
      <c r="B10" t="s">
        <v>15</v>
      </c>
      <c r="D10" s="1" t="s">
        <v>32</v>
      </c>
      <c r="E10" s="1"/>
      <c r="F10" s="1">
        <v>17</v>
      </c>
      <c r="H10" s="76"/>
      <c r="I10" s="9"/>
      <c r="J10" s="9">
        <v>0.63</v>
      </c>
      <c r="L10" s="67"/>
      <c r="N10" s="9">
        <f>J10*F10</f>
        <v>10.71</v>
      </c>
      <c r="P10" s="87">
        <f>H10*L10</f>
        <v>0</v>
      </c>
    </row>
    <row r="11" spans="2:19" x14ac:dyDescent="0.25">
      <c r="B11" t="s">
        <v>119</v>
      </c>
      <c r="D11" s="1"/>
      <c r="E11" s="1"/>
      <c r="F11" s="1"/>
      <c r="H11" s="77"/>
      <c r="I11" s="9"/>
      <c r="J11" s="9"/>
      <c r="L11" s="58"/>
      <c r="N11" s="1"/>
      <c r="P11" s="56"/>
    </row>
    <row r="12" spans="2:19" x14ac:dyDescent="0.25">
      <c r="B12" t="s">
        <v>120</v>
      </c>
      <c r="D12" s="1" t="s">
        <v>9</v>
      </c>
      <c r="E12" s="1"/>
      <c r="F12" s="1">
        <v>1</v>
      </c>
      <c r="H12" s="76"/>
      <c r="I12" s="9"/>
      <c r="J12" s="9">
        <v>31.32</v>
      </c>
      <c r="L12" s="67"/>
      <c r="N12" s="9">
        <f>J12*F12</f>
        <v>31.32</v>
      </c>
      <c r="P12" s="87">
        <f>H12*L12</f>
        <v>0</v>
      </c>
    </row>
    <row r="13" spans="2:19" x14ac:dyDescent="0.25">
      <c r="B13" t="s">
        <v>121</v>
      </c>
      <c r="D13" s="1" t="s">
        <v>9</v>
      </c>
      <c r="E13" s="1"/>
      <c r="F13" s="1">
        <v>1</v>
      </c>
      <c r="H13" s="76"/>
      <c r="I13" s="9"/>
      <c r="J13" s="9">
        <v>91.74</v>
      </c>
      <c r="L13" s="67"/>
      <c r="N13" s="9">
        <f>J13*F13</f>
        <v>91.74</v>
      </c>
      <c r="P13" s="87">
        <f t="shared" ref="P13:P14" si="0">H13*L13</f>
        <v>0</v>
      </c>
    </row>
    <row r="14" spans="2:19" x14ac:dyDescent="0.25">
      <c r="B14" t="s">
        <v>33</v>
      </c>
      <c r="D14" s="1" t="s">
        <v>9</v>
      </c>
      <c r="E14" s="1"/>
      <c r="F14" s="1">
        <v>1</v>
      </c>
      <c r="H14" s="76"/>
      <c r="I14" s="9"/>
      <c r="J14" s="9">
        <v>12.49</v>
      </c>
      <c r="L14" s="67"/>
      <c r="N14" s="9">
        <f>J14*F14</f>
        <v>12.49</v>
      </c>
      <c r="P14" s="87">
        <f t="shared" si="0"/>
        <v>0</v>
      </c>
    </row>
    <row r="15" spans="2:19" x14ac:dyDescent="0.25">
      <c r="B15" t="s">
        <v>5</v>
      </c>
      <c r="D15" s="1"/>
      <c r="E15" s="1"/>
      <c r="F15" s="1"/>
      <c r="H15" s="77"/>
      <c r="I15" s="9"/>
      <c r="J15" s="9"/>
      <c r="L15" s="58"/>
      <c r="N15" s="1"/>
      <c r="P15" s="56"/>
    </row>
    <row r="16" spans="2:19" x14ac:dyDescent="0.25">
      <c r="B16" t="s">
        <v>34</v>
      </c>
      <c r="D16" s="1" t="s">
        <v>0</v>
      </c>
      <c r="E16" s="1"/>
      <c r="F16" s="1">
        <v>28</v>
      </c>
      <c r="H16" s="76"/>
      <c r="I16" s="9"/>
      <c r="J16" s="9">
        <v>15</v>
      </c>
      <c r="L16" s="67"/>
      <c r="N16" s="9">
        <f>J16*F16</f>
        <v>420</v>
      </c>
      <c r="P16" s="87">
        <f>H16*L16</f>
        <v>0</v>
      </c>
    </row>
    <row r="17" spans="2:16" x14ac:dyDescent="0.25">
      <c r="B17" t="s">
        <v>35</v>
      </c>
      <c r="D17" s="1" t="s">
        <v>0</v>
      </c>
      <c r="E17" s="1"/>
      <c r="F17" s="1">
        <v>4</v>
      </c>
      <c r="H17" s="76"/>
      <c r="I17" s="9"/>
      <c r="J17" s="9">
        <v>18</v>
      </c>
      <c r="L17" s="67"/>
      <c r="N17" s="9">
        <f>J17*F17</f>
        <v>72</v>
      </c>
      <c r="P17" s="87">
        <f>H17*L17</f>
        <v>0</v>
      </c>
    </row>
    <row r="18" spans="2:16" x14ac:dyDescent="0.25">
      <c r="B18" t="s">
        <v>20</v>
      </c>
      <c r="D18" s="1"/>
      <c r="E18" s="1"/>
      <c r="F18" s="1"/>
      <c r="H18" s="77"/>
      <c r="I18" s="9"/>
      <c r="J18" s="9"/>
      <c r="L18" s="58"/>
      <c r="N18" s="1"/>
      <c r="P18" s="56"/>
    </row>
    <row r="19" spans="2:16" x14ac:dyDescent="0.25">
      <c r="B19" t="s">
        <v>36</v>
      </c>
      <c r="D19" s="1" t="s">
        <v>7</v>
      </c>
      <c r="E19" s="1"/>
      <c r="F19" s="1">
        <v>136</v>
      </c>
      <c r="H19" s="76"/>
      <c r="I19" s="9"/>
      <c r="J19" s="9">
        <v>0.8</v>
      </c>
      <c r="L19" s="67"/>
      <c r="N19" s="9">
        <f>J19*F19</f>
        <v>108.80000000000001</v>
      </c>
      <c r="P19" s="87">
        <f>H19*L19</f>
        <v>0</v>
      </c>
    </row>
    <row r="20" spans="2:16" x14ac:dyDescent="0.25">
      <c r="B20" t="s">
        <v>37</v>
      </c>
      <c r="D20" s="1" t="s">
        <v>7</v>
      </c>
      <c r="E20" s="1"/>
      <c r="F20" s="1">
        <v>272</v>
      </c>
      <c r="H20" s="76"/>
      <c r="I20" s="9"/>
      <c r="J20" s="9">
        <v>0.9</v>
      </c>
      <c r="L20" s="67"/>
      <c r="N20" s="9">
        <f>J20*F20</f>
        <v>244.8</v>
      </c>
      <c r="P20" s="87">
        <f t="shared" ref="P20:P21" si="1">H20*L20</f>
        <v>0</v>
      </c>
    </row>
    <row r="21" spans="2:16" x14ac:dyDescent="0.25">
      <c r="B21" t="s">
        <v>38</v>
      </c>
      <c r="D21" s="1" t="s">
        <v>31</v>
      </c>
      <c r="E21" s="1"/>
      <c r="F21" s="1">
        <v>24.4</v>
      </c>
      <c r="H21" s="76"/>
      <c r="I21" s="9"/>
      <c r="J21" s="9">
        <v>3.05</v>
      </c>
      <c r="L21" s="67"/>
      <c r="N21" s="9">
        <f>J21*F21</f>
        <v>74.419999999999987</v>
      </c>
      <c r="P21" s="87">
        <f t="shared" si="1"/>
        <v>0</v>
      </c>
    </row>
    <row r="22" spans="2:16" x14ac:dyDescent="0.25">
      <c r="B22" t="s">
        <v>39</v>
      </c>
      <c r="D22" s="1"/>
      <c r="E22" s="1"/>
      <c r="F22" s="1"/>
      <c r="H22" s="77"/>
      <c r="I22" s="9"/>
      <c r="J22" s="9"/>
      <c r="L22" s="58"/>
      <c r="N22" s="1"/>
      <c r="P22" s="56"/>
    </row>
    <row r="23" spans="2:16" x14ac:dyDescent="0.25">
      <c r="B23" t="s">
        <v>40</v>
      </c>
      <c r="D23" s="1" t="s">
        <v>42</v>
      </c>
      <c r="E23" s="1"/>
      <c r="F23" s="1">
        <v>272</v>
      </c>
      <c r="H23" s="76"/>
      <c r="I23" s="9"/>
      <c r="J23" s="9">
        <v>3.27</v>
      </c>
      <c r="L23" s="67"/>
      <c r="N23" s="9">
        <f>J23*F23</f>
        <v>889.44</v>
      </c>
      <c r="P23" s="87">
        <f>H23*L23</f>
        <v>0</v>
      </c>
    </row>
    <row r="24" spans="2:16" x14ac:dyDescent="0.25">
      <c r="B24" t="s">
        <v>41</v>
      </c>
      <c r="D24" s="1" t="s">
        <v>42</v>
      </c>
      <c r="E24" s="1"/>
      <c r="F24" s="1">
        <v>544</v>
      </c>
      <c r="H24" s="76"/>
      <c r="I24" s="9"/>
      <c r="J24" s="9">
        <v>0.08</v>
      </c>
      <c r="L24" s="67"/>
      <c r="N24" s="9">
        <f>J24*F24</f>
        <v>43.52</v>
      </c>
      <c r="P24" s="87">
        <f>H24*L24</f>
        <v>0</v>
      </c>
    </row>
    <row r="25" spans="2:16" x14ac:dyDescent="0.25">
      <c r="B25" t="s">
        <v>122</v>
      </c>
      <c r="D25" s="1"/>
      <c r="E25" s="1"/>
      <c r="F25" s="1"/>
      <c r="H25" s="77"/>
      <c r="I25" s="9"/>
      <c r="J25" s="9"/>
      <c r="L25" s="58"/>
      <c r="N25" s="1"/>
      <c r="P25" s="56"/>
    </row>
    <row r="26" spans="2:16" x14ac:dyDescent="0.25">
      <c r="B26" t="s">
        <v>43</v>
      </c>
      <c r="D26" s="1" t="s">
        <v>9</v>
      </c>
      <c r="E26" s="1"/>
      <c r="F26" s="1">
        <v>1</v>
      </c>
      <c r="H26" s="76"/>
      <c r="I26" s="9"/>
      <c r="J26" s="9">
        <v>11.25</v>
      </c>
      <c r="L26" s="67"/>
      <c r="N26" s="9">
        <f>J26*F26</f>
        <v>11.25</v>
      </c>
      <c r="P26" s="87">
        <f>H26*L26</f>
        <v>0</v>
      </c>
    </row>
    <row r="27" spans="2:16" x14ac:dyDescent="0.25">
      <c r="B27" t="s">
        <v>44</v>
      </c>
      <c r="D27" s="1" t="s">
        <v>9</v>
      </c>
      <c r="E27" s="1"/>
      <c r="F27" s="1">
        <v>1</v>
      </c>
      <c r="H27" s="76"/>
      <c r="I27" s="9"/>
      <c r="J27" s="9">
        <v>35.71</v>
      </c>
      <c r="L27" s="67"/>
      <c r="N27" s="9">
        <f>J27*F27</f>
        <v>35.71</v>
      </c>
      <c r="P27" s="87">
        <f t="shared" ref="P27:P30" si="2">H27*L27</f>
        <v>0</v>
      </c>
    </row>
    <row r="28" spans="2:16" x14ac:dyDescent="0.25">
      <c r="B28" t="s">
        <v>189</v>
      </c>
      <c r="D28" s="74"/>
      <c r="E28" s="1"/>
      <c r="F28" s="1"/>
      <c r="H28" s="76"/>
      <c r="I28" s="9"/>
      <c r="J28" s="9"/>
      <c r="L28" s="67"/>
      <c r="N28" s="9"/>
      <c r="P28" s="87">
        <f t="shared" si="2"/>
        <v>0</v>
      </c>
    </row>
    <row r="29" spans="2:16" x14ac:dyDescent="0.25">
      <c r="B29" t="s">
        <v>189</v>
      </c>
      <c r="D29" s="75"/>
      <c r="E29" s="1"/>
      <c r="F29" s="1"/>
      <c r="H29" s="76"/>
      <c r="I29" s="9"/>
      <c r="J29" s="9"/>
      <c r="L29" s="67"/>
      <c r="N29" s="9"/>
      <c r="P29" s="87">
        <f t="shared" si="2"/>
        <v>0</v>
      </c>
    </row>
    <row r="30" spans="2:16" x14ac:dyDescent="0.25">
      <c r="B30" t="s">
        <v>45</v>
      </c>
      <c r="D30" s="1" t="s">
        <v>9</v>
      </c>
      <c r="E30" s="1"/>
      <c r="F30" s="1">
        <v>1</v>
      </c>
      <c r="H30" s="61"/>
      <c r="I30" s="9"/>
      <c r="J30" s="9">
        <v>209.36</v>
      </c>
      <c r="L30" s="67"/>
      <c r="N30" s="10">
        <f>J30*F30</f>
        <v>209.36</v>
      </c>
      <c r="P30" s="87">
        <f t="shared" si="2"/>
        <v>0</v>
      </c>
    </row>
    <row r="31" spans="2:16" x14ac:dyDescent="0.25">
      <c r="B31" s="31" t="s">
        <v>25</v>
      </c>
      <c r="D31" s="1"/>
      <c r="E31" s="1"/>
      <c r="H31" s="62"/>
      <c r="L31" s="58"/>
      <c r="N31" s="32">
        <f>SUM(N8:N30)</f>
        <v>5043.5600000000004</v>
      </c>
      <c r="P31" s="91">
        <f>SUM(P8:P30)</f>
        <v>0</v>
      </c>
    </row>
    <row r="32" spans="2:16" ht="8.1" customHeight="1" x14ac:dyDescent="0.25">
      <c r="B32" s="11"/>
      <c r="C32" s="11"/>
      <c r="D32" s="12"/>
      <c r="E32" s="12"/>
      <c r="F32" s="11"/>
      <c r="G32" s="11"/>
      <c r="H32" s="59"/>
      <c r="I32" s="11"/>
      <c r="J32" s="11"/>
      <c r="K32" s="11"/>
      <c r="L32" s="57"/>
      <c r="M32" s="11"/>
      <c r="N32" s="11"/>
      <c r="O32" s="11"/>
      <c r="P32" s="11"/>
    </row>
    <row r="33" spans="2:16" ht="8.1" customHeight="1" x14ac:dyDescent="0.25">
      <c r="B33" s="15"/>
      <c r="C33" s="15"/>
      <c r="D33" s="27"/>
      <c r="E33" s="27"/>
      <c r="F33" s="15"/>
      <c r="G33" s="15"/>
      <c r="H33" s="62"/>
      <c r="I33" s="15"/>
      <c r="J33" s="15"/>
      <c r="L33" s="63"/>
      <c r="M33" s="15"/>
      <c r="N33" s="15"/>
      <c r="O33" s="15"/>
      <c r="P33" s="15"/>
    </row>
    <row r="34" spans="2:16" x14ac:dyDescent="0.25">
      <c r="B34" s="3" t="s">
        <v>26</v>
      </c>
      <c r="D34" s="1"/>
      <c r="E34" s="1"/>
      <c r="H34" s="56"/>
      <c r="L34" s="58"/>
    </row>
    <row r="35" spans="2:16" x14ac:dyDescent="0.25">
      <c r="B35" t="s">
        <v>46</v>
      </c>
      <c r="D35" s="1" t="s">
        <v>9</v>
      </c>
      <c r="E35" s="1"/>
      <c r="F35" s="1">
        <v>1</v>
      </c>
      <c r="H35" s="76"/>
      <c r="I35" s="9"/>
      <c r="J35" s="9">
        <v>31</v>
      </c>
      <c r="L35" s="67"/>
      <c r="N35" s="9">
        <f>J35*F35</f>
        <v>31</v>
      </c>
      <c r="P35" s="87">
        <f>H35*L35</f>
        <v>0</v>
      </c>
    </row>
    <row r="36" spans="2:16" x14ac:dyDescent="0.25">
      <c r="B36" t="s">
        <v>123</v>
      </c>
      <c r="D36" s="1" t="s">
        <v>9</v>
      </c>
      <c r="E36" s="1"/>
      <c r="F36" s="1">
        <v>1</v>
      </c>
      <c r="H36" s="76"/>
      <c r="I36" s="9"/>
      <c r="J36" s="9">
        <v>54.76</v>
      </c>
      <c r="L36" s="67"/>
      <c r="N36" s="9">
        <f>J36*F36</f>
        <v>54.76</v>
      </c>
      <c r="P36" s="87">
        <f t="shared" ref="P36:P38" si="3">H36*L36</f>
        <v>0</v>
      </c>
    </row>
    <row r="37" spans="2:16" x14ac:dyDescent="0.25">
      <c r="B37" t="s">
        <v>188</v>
      </c>
      <c r="D37" s="74"/>
      <c r="E37" s="1"/>
      <c r="F37" s="1"/>
      <c r="H37" s="76"/>
      <c r="I37" s="9"/>
      <c r="J37" s="9"/>
      <c r="L37" s="67"/>
      <c r="N37" s="9"/>
      <c r="P37" s="87">
        <f t="shared" si="3"/>
        <v>0</v>
      </c>
    </row>
    <row r="38" spans="2:16" x14ac:dyDescent="0.25">
      <c r="B38" t="s">
        <v>47</v>
      </c>
      <c r="D38" s="1" t="s">
        <v>9</v>
      </c>
      <c r="E38" s="1"/>
      <c r="F38" s="1">
        <v>1</v>
      </c>
      <c r="H38" s="76"/>
      <c r="I38" s="9"/>
      <c r="J38" s="9">
        <v>200</v>
      </c>
      <c r="L38" s="67"/>
      <c r="N38" s="10">
        <f>J38*F38</f>
        <v>200</v>
      </c>
      <c r="P38" s="87">
        <f t="shared" si="3"/>
        <v>0</v>
      </c>
    </row>
    <row r="39" spans="2:16" x14ac:dyDescent="0.25">
      <c r="B39" s="31" t="s">
        <v>27</v>
      </c>
      <c r="D39" s="1"/>
      <c r="E39" s="1"/>
      <c r="F39" s="1"/>
      <c r="N39" s="32">
        <f>SUM(N35:N38)</f>
        <v>285.76</v>
      </c>
      <c r="P39" s="91">
        <f>SUM(P35:P38)</f>
        <v>0</v>
      </c>
    </row>
    <row r="40" spans="2:16" ht="8.1" customHeight="1" x14ac:dyDescent="0.25">
      <c r="B40" s="11"/>
      <c r="C40" s="11"/>
      <c r="D40" s="11"/>
      <c r="E40" s="11"/>
      <c r="F40" s="11"/>
      <c r="G40" s="11"/>
      <c r="H40" s="11"/>
      <c r="I40" s="11"/>
      <c r="J40" s="11"/>
      <c r="K40" s="11"/>
      <c r="L40" s="11"/>
      <c r="M40" s="11"/>
      <c r="N40" s="11"/>
      <c r="O40" s="11"/>
      <c r="P40" s="11"/>
    </row>
    <row r="41" spans="2:16" ht="8.1" customHeight="1" x14ac:dyDescent="0.25">
      <c r="B41" s="15"/>
      <c r="C41" s="15"/>
      <c r="D41" s="15"/>
      <c r="E41" s="15"/>
      <c r="F41" s="15"/>
      <c r="G41" s="15"/>
      <c r="H41" s="15"/>
      <c r="I41" s="15"/>
      <c r="J41" s="15"/>
      <c r="K41" s="15"/>
      <c r="L41" s="15"/>
      <c r="M41" s="15"/>
      <c r="N41" s="15"/>
      <c r="O41" s="15"/>
    </row>
    <row r="42" spans="2:16" x14ac:dyDescent="0.25">
      <c r="B42" s="3" t="s">
        <v>28</v>
      </c>
      <c r="N42" s="35">
        <f>N31+N39</f>
        <v>5329.3200000000006</v>
      </c>
      <c r="P42" s="90">
        <f>P31+P39</f>
        <v>0</v>
      </c>
    </row>
    <row r="43" spans="2:16" ht="8.1" customHeight="1" thickBot="1" x14ac:dyDescent="0.3">
      <c r="B43" s="24"/>
      <c r="C43" s="24"/>
      <c r="D43" s="24"/>
      <c r="E43" s="24"/>
      <c r="F43" s="24"/>
      <c r="G43" s="24"/>
      <c r="H43" s="24"/>
      <c r="I43" s="24"/>
      <c r="J43" s="24"/>
      <c r="K43" s="24"/>
      <c r="L43" s="24"/>
      <c r="M43" s="24"/>
      <c r="N43" s="24"/>
      <c r="O43" s="24"/>
      <c r="P43" s="24"/>
    </row>
    <row r="44" spans="2:16" ht="8.1" customHeight="1" x14ac:dyDescent="0.25">
      <c r="B44" s="15"/>
      <c r="C44" s="15"/>
      <c r="D44" s="15"/>
      <c r="E44" s="15"/>
      <c r="F44" s="15"/>
      <c r="G44" s="15"/>
      <c r="H44" s="15"/>
      <c r="I44" s="15"/>
      <c r="J44" s="15"/>
      <c r="K44" s="15"/>
      <c r="L44" s="15"/>
      <c r="M44" s="15"/>
      <c r="N44" s="15"/>
      <c r="O44" s="15"/>
      <c r="P44" s="15"/>
    </row>
    <row r="45" spans="2:16" x14ac:dyDescent="0.25">
      <c r="B45" t="s">
        <v>124</v>
      </c>
    </row>
    <row r="46" spans="2:16" x14ac:dyDescent="0.25">
      <c r="B46" t="s">
        <v>125</v>
      </c>
    </row>
    <row r="47" spans="2:16" x14ac:dyDescent="0.25">
      <c r="B47" t="s">
        <v>184</v>
      </c>
    </row>
    <row r="48" spans="2:16" x14ac:dyDescent="0.25">
      <c r="B48" t="s">
        <v>187</v>
      </c>
    </row>
    <row r="49" spans="2:2" x14ac:dyDescent="0.25">
      <c r="B49" t="s">
        <v>160</v>
      </c>
    </row>
  </sheetData>
  <pageMargins left="0.25" right="0.25" top="0.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0D23-8147-4EA7-A12F-EDDE4B358078}">
  <sheetPr>
    <tabColor theme="5" tint="-0.249977111117893"/>
  </sheetPr>
  <dimension ref="B2:R55"/>
  <sheetViews>
    <sheetView topLeftCell="A13" workbookViewId="0">
      <selection activeCell="F21" sqref="F21"/>
    </sheetView>
  </sheetViews>
  <sheetFormatPr defaultRowHeight="15" x14ac:dyDescent="0.25"/>
  <cols>
    <col min="2" max="2" width="25.140625" customWidth="1"/>
    <col min="3" max="3" width="3.42578125" customWidth="1"/>
    <col min="4" max="4" width="12.140625" customWidth="1"/>
    <col min="5" max="5" width="3.42578125" customWidth="1"/>
    <col min="6" max="6" width="12.140625" customWidth="1"/>
    <col min="7" max="7" width="3.42578125" customWidth="1"/>
    <col min="8" max="8" width="12.28515625" customWidth="1"/>
    <col min="9" max="9" width="3.42578125" customWidth="1"/>
    <col min="10" max="10" width="11.85546875" customWidth="1"/>
    <col min="11" max="11" width="3.42578125" customWidth="1"/>
    <col min="12" max="12" width="10.5703125" customWidth="1"/>
    <col min="13" max="13" width="3.42578125" customWidth="1"/>
    <col min="14" max="14" width="10.7109375" bestFit="1" customWidth="1"/>
    <col min="15" max="15" width="3.140625" customWidth="1"/>
    <col min="16" max="16" width="12.5703125" bestFit="1" customWidth="1"/>
  </cols>
  <sheetData>
    <row r="2" spans="2:18" x14ac:dyDescent="0.25">
      <c r="B2" s="13" t="s">
        <v>164</v>
      </c>
      <c r="C2" s="13"/>
      <c r="D2" s="13"/>
      <c r="E2" s="13"/>
      <c r="F2" s="13"/>
      <c r="G2" s="14"/>
      <c r="H2" s="14"/>
      <c r="I2" s="14"/>
      <c r="J2" s="14"/>
      <c r="K2" s="14"/>
      <c r="L2" s="14"/>
      <c r="M2" s="14"/>
      <c r="N2" s="14"/>
      <c r="O2" s="14"/>
      <c r="P2" s="14"/>
      <c r="Q2" s="15"/>
      <c r="R2" s="15"/>
    </row>
    <row r="3" spans="2:18" ht="8.1" customHeight="1" x14ac:dyDescent="0.25"/>
    <row r="4" spans="2:18" ht="14.45" customHeight="1" x14ac:dyDescent="0.25">
      <c r="H4" s="22" t="s">
        <v>116</v>
      </c>
      <c r="L4" s="22" t="s">
        <v>114</v>
      </c>
      <c r="P4" s="22" t="s">
        <v>117</v>
      </c>
    </row>
    <row r="5" spans="2:18" x14ac:dyDescent="0.25">
      <c r="B5" s="6" t="s">
        <v>11</v>
      </c>
      <c r="C5" s="6"/>
      <c r="D5" s="7" t="s">
        <v>2</v>
      </c>
      <c r="E5" s="7"/>
      <c r="F5" s="7" t="s">
        <v>12</v>
      </c>
      <c r="G5" s="11"/>
      <c r="H5" s="7" t="s">
        <v>12</v>
      </c>
      <c r="I5" s="11"/>
      <c r="J5" s="7" t="s">
        <v>111</v>
      </c>
      <c r="K5" s="11"/>
      <c r="L5" s="7" t="s">
        <v>115</v>
      </c>
      <c r="M5" s="7"/>
      <c r="N5" s="7" t="s">
        <v>112</v>
      </c>
      <c r="O5" s="6"/>
      <c r="P5" s="7" t="s">
        <v>118</v>
      </c>
    </row>
    <row r="6" spans="2:18" ht="8.1" customHeight="1" x14ac:dyDescent="0.25">
      <c r="B6" s="30"/>
      <c r="C6" s="30"/>
      <c r="D6" s="29"/>
      <c r="E6" s="29"/>
      <c r="F6" s="29"/>
      <c r="G6" s="15"/>
      <c r="H6" s="29"/>
      <c r="J6" s="29"/>
      <c r="L6" s="29"/>
      <c r="M6" s="29"/>
      <c r="N6" s="29"/>
      <c r="O6" s="30"/>
      <c r="P6" s="29"/>
    </row>
    <row r="7" spans="2:18" x14ac:dyDescent="0.25">
      <c r="B7" s="3" t="s">
        <v>14</v>
      </c>
    </row>
    <row r="8" spans="2:18" x14ac:dyDescent="0.25">
      <c r="B8" t="s">
        <v>4</v>
      </c>
      <c r="D8" s="1" t="s">
        <v>7</v>
      </c>
      <c r="E8" s="1"/>
      <c r="F8" s="16">
        <v>1210</v>
      </c>
      <c r="H8" s="76"/>
      <c r="J8" s="9">
        <v>10.25</v>
      </c>
      <c r="L8" s="67"/>
      <c r="N8" s="9">
        <f>J8*F8</f>
        <v>12402.5</v>
      </c>
      <c r="P8" s="87">
        <f>H8*L8</f>
        <v>0</v>
      </c>
    </row>
    <row r="9" spans="2:18" x14ac:dyDescent="0.25">
      <c r="B9" t="s">
        <v>10</v>
      </c>
      <c r="D9" s="1"/>
      <c r="E9" s="1"/>
      <c r="F9" s="1"/>
      <c r="H9" s="77"/>
      <c r="J9" s="9"/>
      <c r="L9" s="58"/>
      <c r="N9" s="9"/>
      <c r="P9" s="56"/>
    </row>
    <row r="10" spans="2:18" x14ac:dyDescent="0.25">
      <c r="B10" t="s">
        <v>15</v>
      </c>
      <c r="D10" s="1" t="s">
        <v>32</v>
      </c>
      <c r="E10" s="1"/>
      <c r="F10" s="1">
        <v>17</v>
      </c>
      <c r="H10" s="76"/>
      <c r="J10" s="9">
        <v>0.63</v>
      </c>
      <c r="L10" s="67"/>
      <c r="N10" s="9">
        <f>J10*F10</f>
        <v>10.71</v>
      </c>
      <c r="P10" s="87">
        <f>H10*L10</f>
        <v>0</v>
      </c>
    </row>
    <row r="11" spans="2:18" x14ac:dyDescent="0.25">
      <c r="B11" t="s">
        <v>6</v>
      </c>
      <c r="D11" s="1"/>
      <c r="E11" s="1"/>
      <c r="F11" s="1"/>
      <c r="H11" s="77"/>
      <c r="J11" s="9"/>
      <c r="L11" s="58"/>
      <c r="N11" s="9"/>
      <c r="P11" s="56"/>
    </row>
    <row r="12" spans="2:18" x14ac:dyDescent="0.25">
      <c r="B12" t="s">
        <v>120</v>
      </c>
      <c r="D12" s="1" t="s">
        <v>9</v>
      </c>
      <c r="E12" s="1"/>
      <c r="F12" s="1">
        <v>1</v>
      </c>
      <c r="H12" s="76"/>
      <c r="J12" s="9">
        <v>31.32</v>
      </c>
      <c r="L12" s="67"/>
      <c r="N12" s="9">
        <f>J12*F12</f>
        <v>31.32</v>
      </c>
      <c r="P12" s="87">
        <f>H12*L12</f>
        <v>0</v>
      </c>
    </row>
    <row r="13" spans="2:18" x14ac:dyDescent="0.25">
      <c r="B13" t="s">
        <v>121</v>
      </c>
      <c r="D13" s="1" t="s">
        <v>9</v>
      </c>
      <c r="E13" s="1"/>
      <c r="F13" s="1">
        <v>1</v>
      </c>
      <c r="H13" s="76"/>
      <c r="J13" s="9">
        <v>91.74</v>
      </c>
      <c r="L13" s="67"/>
      <c r="N13" s="9">
        <f>J13*F13</f>
        <v>91.74</v>
      </c>
      <c r="P13" s="87">
        <f t="shared" ref="P13:P14" si="0">H13*L13</f>
        <v>0</v>
      </c>
    </row>
    <row r="14" spans="2:18" x14ac:dyDescent="0.25">
      <c r="B14" t="s">
        <v>126</v>
      </c>
      <c r="D14" s="1" t="s">
        <v>9</v>
      </c>
      <c r="E14" s="1"/>
      <c r="F14" s="1">
        <v>1</v>
      </c>
      <c r="H14" s="76"/>
      <c r="J14" s="9">
        <v>12.49</v>
      </c>
      <c r="L14" s="67"/>
      <c r="N14" s="9">
        <f>J14*F14</f>
        <v>12.49</v>
      </c>
      <c r="P14" s="87">
        <f t="shared" si="0"/>
        <v>0</v>
      </c>
    </row>
    <row r="15" spans="2:18" x14ac:dyDescent="0.25">
      <c r="B15" t="s">
        <v>5</v>
      </c>
      <c r="D15" s="1"/>
      <c r="E15" s="1"/>
      <c r="F15" s="1"/>
      <c r="H15" s="77"/>
      <c r="J15" s="9"/>
      <c r="L15" s="58"/>
      <c r="N15" s="9"/>
      <c r="P15" s="56"/>
    </row>
    <row r="16" spans="2:18" x14ac:dyDescent="0.25">
      <c r="B16" t="s">
        <v>34</v>
      </c>
      <c r="D16" s="1" t="s">
        <v>0</v>
      </c>
      <c r="E16" s="1"/>
      <c r="F16" s="1">
        <v>72.400000000000006</v>
      </c>
      <c r="H16" s="76"/>
      <c r="J16" s="9">
        <v>15</v>
      </c>
      <c r="L16" s="67"/>
      <c r="N16" s="9">
        <f>J16*F16</f>
        <v>1086</v>
      </c>
      <c r="P16" s="87">
        <f>H16*L16</f>
        <v>0</v>
      </c>
    </row>
    <row r="17" spans="2:16" x14ac:dyDescent="0.25">
      <c r="B17" t="s">
        <v>35</v>
      </c>
      <c r="D17" s="1" t="s">
        <v>0</v>
      </c>
      <c r="E17" s="1"/>
      <c r="F17" s="1">
        <v>12</v>
      </c>
      <c r="H17" s="76"/>
      <c r="J17" s="9">
        <v>18</v>
      </c>
      <c r="L17" s="67"/>
      <c r="N17" s="9">
        <f>J17*F17</f>
        <v>216</v>
      </c>
      <c r="P17" s="87">
        <f>H17*L17</f>
        <v>0</v>
      </c>
    </row>
    <row r="18" spans="2:16" x14ac:dyDescent="0.25">
      <c r="B18" t="s">
        <v>20</v>
      </c>
      <c r="D18" s="1"/>
      <c r="E18" s="1"/>
      <c r="F18" s="1"/>
      <c r="H18" s="77"/>
      <c r="J18" s="9"/>
      <c r="L18" s="58"/>
      <c r="N18" s="9"/>
      <c r="P18" s="56"/>
    </row>
    <row r="19" spans="2:16" x14ac:dyDescent="0.25">
      <c r="B19" t="s">
        <v>36</v>
      </c>
      <c r="D19" s="1" t="s">
        <v>7</v>
      </c>
      <c r="E19" s="1"/>
      <c r="F19" s="1">
        <v>400</v>
      </c>
      <c r="H19" s="76"/>
      <c r="J19" s="9">
        <v>0.8</v>
      </c>
      <c r="L19" s="67"/>
      <c r="N19" s="9">
        <f>J19*F19</f>
        <v>320</v>
      </c>
      <c r="P19" s="87">
        <f>H19*L19</f>
        <v>0</v>
      </c>
    </row>
    <row r="20" spans="2:16" x14ac:dyDescent="0.25">
      <c r="B20" t="s">
        <v>37</v>
      </c>
      <c r="D20" s="1" t="s">
        <v>7</v>
      </c>
      <c r="E20" s="1"/>
      <c r="F20" s="16">
        <v>1210</v>
      </c>
      <c r="H20" s="76"/>
      <c r="J20" s="9">
        <v>0.9</v>
      </c>
      <c r="L20" s="67"/>
      <c r="N20" s="9">
        <f>J20*F20</f>
        <v>1089</v>
      </c>
      <c r="P20" s="87">
        <f t="shared" ref="P20:P22" si="1">H20*L20</f>
        <v>0</v>
      </c>
    </row>
    <row r="21" spans="2:16" x14ac:dyDescent="0.25">
      <c r="B21" t="s">
        <v>55</v>
      </c>
      <c r="D21" s="1" t="s">
        <v>56</v>
      </c>
      <c r="E21" s="1"/>
      <c r="F21" s="16">
        <v>10890</v>
      </c>
      <c r="H21" s="76"/>
      <c r="J21" s="9">
        <v>0.02</v>
      </c>
      <c r="L21" s="67"/>
      <c r="N21" s="9">
        <f>F21*J21</f>
        <v>217.8</v>
      </c>
      <c r="P21" s="87">
        <f t="shared" si="1"/>
        <v>0</v>
      </c>
    </row>
    <row r="22" spans="2:16" x14ac:dyDescent="0.25">
      <c r="B22" t="s">
        <v>38</v>
      </c>
      <c r="D22" s="1" t="s">
        <v>31</v>
      </c>
      <c r="E22" s="1"/>
      <c r="F22" s="1">
        <v>99</v>
      </c>
      <c r="H22" s="76"/>
      <c r="J22" s="9">
        <v>3.05</v>
      </c>
      <c r="L22" s="67"/>
      <c r="N22" s="9">
        <f>J22*F22</f>
        <v>301.95</v>
      </c>
      <c r="P22" s="87">
        <f t="shared" si="1"/>
        <v>0</v>
      </c>
    </row>
    <row r="23" spans="2:16" x14ac:dyDescent="0.25">
      <c r="B23" t="s">
        <v>39</v>
      </c>
      <c r="D23" s="1"/>
      <c r="E23" s="1"/>
      <c r="F23" s="1"/>
      <c r="H23" s="77"/>
      <c r="J23" s="9"/>
      <c r="L23" s="58"/>
      <c r="N23" s="9"/>
      <c r="P23" s="56"/>
    </row>
    <row r="24" spans="2:16" x14ac:dyDescent="0.25">
      <c r="B24" t="s">
        <v>48</v>
      </c>
      <c r="D24" s="1" t="s">
        <v>42</v>
      </c>
      <c r="E24" s="1"/>
      <c r="F24" s="1">
        <v>1</v>
      </c>
      <c r="H24" s="76"/>
      <c r="J24" s="9">
        <v>27.95</v>
      </c>
      <c r="L24" s="67"/>
      <c r="N24" s="9">
        <f t="shared" ref="N24:N30" si="2">J24*F24</f>
        <v>27.95</v>
      </c>
      <c r="P24" s="87">
        <f>H24*L24</f>
        <v>0</v>
      </c>
    </row>
    <row r="25" spans="2:16" x14ac:dyDescent="0.25">
      <c r="B25" t="s">
        <v>49</v>
      </c>
      <c r="D25" s="1" t="s">
        <v>42</v>
      </c>
      <c r="E25" s="1"/>
      <c r="F25" s="1">
        <v>160</v>
      </c>
      <c r="H25" s="76"/>
      <c r="J25" s="9">
        <v>24.66</v>
      </c>
      <c r="L25" s="67"/>
      <c r="N25" s="9">
        <f t="shared" si="2"/>
        <v>3945.6</v>
      </c>
      <c r="P25" s="87">
        <f t="shared" ref="P25:P30" si="3">H25*L25</f>
        <v>0</v>
      </c>
    </row>
    <row r="26" spans="2:16" x14ac:dyDescent="0.25">
      <c r="B26" t="s">
        <v>50</v>
      </c>
      <c r="D26" s="1" t="s">
        <v>42</v>
      </c>
      <c r="E26" s="1"/>
      <c r="F26" s="16">
        <v>15600</v>
      </c>
      <c r="H26" s="76"/>
      <c r="J26" s="9">
        <v>0.03</v>
      </c>
      <c r="L26" s="67"/>
      <c r="N26" s="9">
        <f t="shared" si="2"/>
        <v>468</v>
      </c>
      <c r="P26" s="87">
        <f t="shared" si="3"/>
        <v>0</v>
      </c>
    </row>
    <row r="27" spans="2:16" x14ac:dyDescent="0.25">
      <c r="B27" t="s">
        <v>51</v>
      </c>
      <c r="D27" s="1" t="s">
        <v>42</v>
      </c>
      <c r="E27" s="1"/>
      <c r="F27" s="1">
        <v>96</v>
      </c>
      <c r="H27" s="76"/>
      <c r="J27" s="9">
        <v>1.4</v>
      </c>
      <c r="L27" s="67"/>
      <c r="N27" s="9">
        <f t="shared" si="2"/>
        <v>134.39999999999998</v>
      </c>
      <c r="P27" s="87">
        <f t="shared" si="3"/>
        <v>0</v>
      </c>
    </row>
    <row r="28" spans="2:16" x14ac:dyDescent="0.25">
      <c r="B28" t="s">
        <v>52</v>
      </c>
      <c r="D28" s="1" t="s">
        <v>42</v>
      </c>
      <c r="E28" s="1"/>
      <c r="F28" s="1">
        <v>640</v>
      </c>
      <c r="H28" s="76"/>
      <c r="J28" s="9">
        <v>0.05</v>
      </c>
      <c r="L28" s="67"/>
      <c r="N28" s="9">
        <f t="shared" si="2"/>
        <v>32</v>
      </c>
      <c r="P28" s="87">
        <f t="shared" si="3"/>
        <v>0</v>
      </c>
    </row>
    <row r="29" spans="2:16" x14ac:dyDescent="0.25">
      <c r="B29" t="s">
        <v>53</v>
      </c>
      <c r="D29" s="1" t="s">
        <v>42</v>
      </c>
      <c r="E29" s="1"/>
      <c r="F29" s="1">
        <v>4840</v>
      </c>
      <c r="H29" s="76"/>
      <c r="J29" s="9">
        <v>0.12</v>
      </c>
      <c r="L29" s="67"/>
      <c r="N29" s="9">
        <f t="shared" si="2"/>
        <v>580.79999999999995</v>
      </c>
      <c r="P29" s="87">
        <f t="shared" si="3"/>
        <v>0</v>
      </c>
    </row>
    <row r="30" spans="2:16" x14ac:dyDescent="0.25">
      <c r="B30" t="s">
        <v>54</v>
      </c>
      <c r="D30" s="1" t="s">
        <v>42</v>
      </c>
      <c r="E30" s="1"/>
      <c r="F30" s="1">
        <v>1</v>
      </c>
      <c r="H30" s="76"/>
      <c r="J30" s="9">
        <v>11</v>
      </c>
      <c r="L30" s="67"/>
      <c r="N30" s="9">
        <f t="shared" si="2"/>
        <v>11</v>
      </c>
      <c r="P30" s="87">
        <f t="shared" si="3"/>
        <v>0</v>
      </c>
    </row>
    <row r="31" spans="2:16" x14ac:dyDescent="0.25">
      <c r="B31" t="s">
        <v>21</v>
      </c>
      <c r="D31" s="1"/>
      <c r="E31" s="1"/>
      <c r="F31" s="1"/>
      <c r="H31" s="77"/>
      <c r="J31" s="9"/>
      <c r="L31" s="58"/>
      <c r="N31" s="9"/>
      <c r="P31" s="56"/>
    </row>
    <row r="32" spans="2:16" x14ac:dyDescent="0.25">
      <c r="B32" t="s">
        <v>43</v>
      </c>
      <c r="D32" s="1" t="s">
        <v>9</v>
      </c>
      <c r="E32" s="1"/>
      <c r="F32" s="1">
        <v>1</v>
      </c>
      <c r="H32" s="76"/>
      <c r="J32" s="9">
        <v>68.37</v>
      </c>
      <c r="L32" s="67"/>
      <c r="N32" s="9">
        <f>J32*F32</f>
        <v>68.37</v>
      </c>
      <c r="P32" s="87">
        <f>H32*L32</f>
        <v>0</v>
      </c>
    </row>
    <row r="33" spans="2:16" x14ac:dyDescent="0.25">
      <c r="B33" t="s">
        <v>44</v>
      </c>
      <c r="D33" s="1" t="s">
        <v>9</v>
      </c>
      <c r="E33" s="1"/>
      <c r="F33" s="1">
        <v>1</v>
      </c>
      <c r="H33" s="76"/>
      <c r="J33" s="9">
        <v>167.55</v>
      </c>
      <c r="L33" s="67"/>
      <c r="N33" s="9">
        <f>J33*F33</f>
        <v>167.55</v>
      </c>
      <c r="P33" s="87">
        <f t="shared" ref="P33:P36" si="4">H33*L33</f>
        <v>0</v>
      </c>
    </row>
    <row r="34" spans="2:16" x14ac:dyDescent="0.25">
      <c r="B34" t="s">
        <v>189</v>
      </c>
      <c r="D34" s="74"/>
      <c r="E34" s="1"/>
      <c r="F34" s="1"/>
      <c r="H34" s="76"/>
      <c r="J34" s="9"/>
      <c r="L34" s="67"/>
      <c r="N34" s="9"/>
      <c r="P34" s="87">
        <f t="shared" si="4"/>
        <v>0</v>
      </c>
    </row>
    <row r="35" spans="2:16" x14ac:dyDescent="0.25">
      <c r="B35" t="s">
        <v>189</v>
      </c>
      <c r="D35" s="74"/>
      <c r="E35" s="1"/>
      <c r="F35" s="1"/>
      <c r="H35" s="76"/>
      <c r="J35" s="9"/>
      <c r="L35" s="67"/>
      <c r="N35" s="9"/>
      <c r="P35" s="87">
        <f t="shared" si="4"/>
        <v>0</v>
      </c>
    </row>
    <row r="36" spans="2:16" x14ac:dyDescent="0.25">
      <c r="B36" t="s">
        <v>45</v>
      </c>
      <c r="D36" s="1" t="s">
        <v>9</v>
      </c>
      <c r="E36" s="1"/>
      <c r="F36" s="1">
        <v>1</v>
      </c>
      <c r="H36" s="36"/>
      <c r="J36" s="9">
        <v>902.49</v>
      </c>
      <c r="L36" s="72"/>
      <c r="N36" s="10">
        <f>$J$36</f>
        <v>902.49</v>
      </c>
      <c r="P36" s="87">
        <f t="shared" si="4"/>
        <v>0</v>
      </c>
    </row>
    <row r="37" spans="2:16" x14ac:dyDescent="0.25">
      <c r="B37" s="31" t="s">
        <v>25</v>
      </c>
      <c r="D37" s="1"/>
      <c r="E37" s="1"/>
      <c r="F37" s="1"/>
      <c r="H37" s="9"/>
      <c r="J37" s="9"/>
      <c r="N37" s="32">
        <f>SUM(N8:N36)</f>
        <v>22117.67</v>
      </c>
      <c r="P37" s="91">
        <f>SUM(P8:P36)</f>
        <v>0</v>
      </c>
    </row>
    <row r="38" spans="2:16" ht="8.1" customHeight="1" x14ac:dyDescent="0.25">
      <c r="B38" s="11"/>
      <c r="C38" s="11"/>
      <c r="D38" s="12"/>
      <c r="E38" s="12"/>
      <c r="F38" s="12"/>
      <c r="G38" s="11"/>
      <c r="H38" s="10"/>
      <c r="I38" s="11"/>
      <c r="J38" s="10"/>
      <c r="K38" s="11"/>
      <c r="L38" s="11"/>
      <c r="M38" s="11"/>
      <c r="N38" s="10"/>
      <c r="O38" s="11"/>
      <c r="P38" s="11"/>
    </row>
    <row r="39" spans="2:16" ht="8.1" customHeight="1" x14ac:dyDescent="0.25">
      <c r="B39" s="15"/>
      <c r="C39" s="15"/>
      <c r="D39" s="27"/>
      <c r="E39" s="27"/>
      <c r="F39" s="27"/>
      <c r="G39" s="15"/>
      <c r="H39" s="36"/>
      <c r="J39" s="36"/>
      <c r="M39" s="15"/>
      <c r="N39" s="36"/>
      <c r="O39" s="15"/>
      <c r="P39" s="15"/>
    </row>
    <row r="40" spans="2:16" x14ac:dyDescent="0.25">
      <c r="B40" s="3" t="s">
        <v>26</v>
      </c>
      <c r="D40" s="1"/>
      <c r="E40" s="1"/>
      <c r="F40" s="1"/>
      <c r="H40" s="9"/>
      <c r="J40" s="9"/>
      <c r="N40" s="9"/>
    </row>
    <row r="41" spans="2:16" x14ac:dyDescent="0.25">
      <c r="B41" t="s">
        <v>46</v>
      </c>
      <c r="D41" s="1" t="s">
        <v>9</v>
      </c>
      <c r="E41" s="1"/>
      <c r="F41" s="1">
        <v>1</v>
      </c>
      <c r="H41" s="76"/>
      <c r="J41" s="9">
        <v>146.13999999999999</v>
      </c>
      <c r="L41" s="67"/>
      <c r="N41" s="9">
        <f>J41*F41</f>
        <v>146.13999999999999</v>
      </c>
      <c r="P41" s="87">
        <f>H41*L41</f>
        <v>0</v>
      </c>
    </row>
    <row r="42" spans="2:16" x14ac:dyDescent="0.25">
      <c r="B42" t="s">
        <v>123</v>
      </c>
      <c r="D42" s="1" t="s">
        <v>9</v>
      </c>
      <c r="E42" s="1"/>
      <c r="F42" s="1">
        <v>1</v>
      </c>
      <c r="H42" s="76"/>
      <c r="J42" s="9">
        <v>334.54</v>
      </c>
      <c r="L42" s="67"/>
      <c r="N42" s="9">
        <f>J42*F42</f>
        <v>334.54</v>
      </c>
      <c r="P42" s="87">
        <f t="shared" ref="P42:P44" si="5">H42*L42</f>
        <v>0</v>
      </c>
    </row>
    <row r="43" spans="2:16" x14ac:dyDescent="0.25">
      <c r="B43" t="s">
        <v>188</v>
      </c>
      <c r="D43" s="74"/>
      <c r="E43" s="1"/>
      <c r="F43" s="1"/>
      <c r="H43" s="76"/>
      <c r="J43" s="9"/>
      <c r="L43" s="67"/>
      <c r="N43" s="9"/>
      <c r="P43" s="87">
        <f t="shared" si="5"/>
        <v>0</v>
      </c>
    </row>
    <row r="44" spans="2:16" x14ac:dyDescent="0.25">
      <c r="B44" t="s">
        <v>47</v>
      </c>
      <c r="D44" s="1" t="s">
        <v>9</v>
      </c>
      <c r="E44" s="1"/>
      <c r="F44" s="1">
        <v>1</v>
      </c>
      <c r="H44" s="76"/>
      <c r="J44" s="9">
        <v>200</v>
      </c>
      <c r="L44" s="67"/>
      <c r="N44" s="10">
        <f>J44*F44</f>
        <v>200</v>
      </c>
      <c r="P44" s="87">
        <f t="shared" si="5"/>
        <v>0</v>
      </c>
    </row>
    <row r="45" spans="2:16" x14ac:dyDescent="0.25">
      <c r="B45" s="31" t="s">
        <v>27</v>
      </c>
      <c r="D45" s="1"/>
      <c r="E45" s="1"/>
      <c r="F45" s="1"/>
      <c r="H45" s="9"/>
      <c r="I45" s="9"/>
      <c r="J45" s="9"/>
      <c r="L45" s="1"/>
      <c r="N45" s="32">
        <f>SUM(N41:N44)</f>
        <v>680.68000000000006</v>
      </c>
      <c r="P45" s="91">
        <f>SUM(P41:P44)</f>
        <v>0</v>
      </c>
    </row>
    <row r="46" spans="2:16" ht="8.1" customHeight="1" x14ac:dyDescent="0.25">
      <c r="B46" s="11"/>
      <c r="C46" s="11"/>
      <c r="D46" s="11"/>
      <c r="E46" s="11"/>
      <c r="F46" s="11"/>
      <c r="G46" s="11"/>
      <c r="H46" s="10"/>
      <c r="I46" s="10"/>
      <c r="J46" s="10"/>
      <c r="K46" s="11"/>
      <c r="L46" s="11"/>
      <c r="M46" s="11"/>
      <c r="N46" s="10"/>
      <c r="O46" s="11"/>
      <c r="P46" s="11"/>
    </row>
    <row r="47" spans="2:16" ht="8.1" customHeight="1" x14ac:dyDescent="0.25">
      <c r="B47" s="15"/>
      <c r="C47" s="15"/>
      <c r="D47" s="15"/>
      <c r="E47" s="15"/>
      <c r="F47" s="15"/>
      <c r="G47" s="15"/>
      <c r="H47" s="36"/>
      <c r="I47" s="36"/>
      <c r="J47" s="36"/>
      <c r="K47" s="15"/>
      <c r="L47" s="15"/>
      <c r="M47" s="15"/>
      <c r="N47" s="36"/>
      <c r="O47" s="15"/>
      <c r="P47" s="15"/>
    </row>
    <row r="48" spans="2:16" x14ac:dyDescent="0.25">
      <c r="B48" s="3" t="s">
        <v>28</v>
      </c>
      <c r="N48" s="35">
        <f>N37+N45</f>
        <v>22798.35</v>
      </c>
      <c r="P48" s="90">
        <f>P37+P45</f>
        <v>0</v>
      </c>
    </row>
    <row r="49" spans="2:16" ht="8.1" customHeight="1" thickBot="1" x14ac:dyDescent="0.3">
      <c r="B49" s="24"/>
      <c r="C49" s="24"/>
      <c r="D49" s="24"/>
      <c r="E49" s="24"/>
      <c r="F49" s="24"/>
      <c r="G49" s="24"/>
      <c r="H49" s="24"/>
      <c r="I49" s="24"/>
      <c r="J49" s="24"/>
      <c r="K49" s="24"/>
      <c r="L49" s="24"/>
      <c r="M49" s="24"/>
      <c r="N49" s="24"/>
      <c r="O49" s="24"/>
      <c r="P49" s="24"/>
    </row>
    <row r="50" spans="2:16" ht="8.1" customHeight="1" x14ac:dyDescent="0.25"/>
    <row r="51" spans="2:16" x14ac:dyDescent="0.25">
      <c r="B51" t="s">
        <v>124</v>
      </c>
    </row>
    <row r="52" spans="2:16" x14ac:dyDescent="0.25">
      <c r="B52" t="s">
        <v>125</v>
      </c>
    </row>
    <row r="53" spans="2:16" x14ac:dyDescent="0.25">
      <c r="B53" t="s">
        <v>184</v>
      </c>
    </row>
    <row r="54" spans="2:16" x14ac:dyDescent="0.25">
      <c r="B54" t="s">
        <v>187</v>
      </c>
    </row>
    <row r="55" spans="2:16" x14ac:dyDescent="0.25">
      <c r="B55" t="s">
        <v>160</v>
      </c>
    </row>
  </sheetData>
  <pageMargins left="0.25" right="0.25" top="0.5" bottom="0.75" header="0.3" footer="0.3"/>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20CCF-4CA6-4A21-8E68-8282E81C1FA6}">
  <sheetPr>
    <tabColor theme="5" tint="0.59999389629810485"/>
  </sheetPr>
  <dimension ref="B2:Q49"/>
  <sheetViews>
    <sheetView workbookViewId="0">
      <selection activeCell="H24" sqref="H24"/>
    </sheetView>
  </sheetViews>
  <sheetFormatPr defaultRowHeight="15" x14ac:dyDescent="0.25"/>
  <cols>
    <col min="2" max="2" width="24.85546875" customWidth="1"/>
    <col min="3" max="3" width="3.42578125" customWidth="1"/>
    <col min="4" max="4" width="9.85546875" customWidth="1"/>
    <col min="5" max="5" width="3.42578125" customWidth="1"/>
    <col min="6" max="6" width="11.42578125" customWidth="1"/>
    <col min="7" max="7" width="3.42578125" customWidth="1"/>
    <col min="8" max="8" width="11.42578125" customWidth="1"/>
    <col min="9" max="9" width="3.42578125" customWidth="1"/>
    <col min="10" max="10" width="10.140625" customWidth="1"/>
    <col min="11" max="11" width="3.42578125" customWidth="1"/>
    <col min="12" max="12" width="11.140625" customWidth="1"/>
    <col min="13" max="13" width="3.42578125" customWidth="1"/>
    <col min="14" max="14" width="10.5703125" customWidth="1"/>
    <col min="15" max="15" width="3.42578125" customWidth="1"/>
    <col min="16" max="16" width="11.85546875" customWidth="1"/>
  </cols>
  <sheetData>
    <row r="2" spans="2:17" x14ac:dyDescent="0.25">
      <c r="B2" s="13" t="s">
        <v>57</v>
      </c>
      <c r="C2" s="14"/>
      <c r="D2" s="14"/>
      <c r="E2" s="14"/>
      <c r="F2" s="14"/>
      <c r="G2" s="14"/>
      <c r="H2" s="14"/>
      <c r="I2" s="14"/>
      <c r="J2" s="14"/>
      <c r="K2" s="14"/>
      <c r="L2" s="14"/>
      <c r="M2" s="14"/>
      <c r="N2" s="14"/>
      <c r="O2" s="14"/>
      <c r="P2" s="14"/>
      <c r="Q2" s="15"/>
    </row>
    <row r="3" spans="2:17" ht="8.1" customHeight="1" x14ac:dyDescent="0.25"/>
    <row r="4" spans="2:17" ht="14.45" customHeight="1" x14ac:dyDescent="0.25">
      <c r="H4" s="26" t="s">
        <v>114</v>
      </c>
      <c r="L4" s="26" t="s">
        <v>116</v>
      </c>
      <c r="P4" s="26" t="s">
        <v>117</v>
      </c>
    </row>
    <row r="5" spans="2:17" x14ac:dyDescent="0.25">
      <c r="B5" s="17" t="s">
        <v>11</v>
      </c>
      <c r="C5" s="7"/>
      <c r="D5" s="7" t="s">
        <v>2</v>
      </c>
      <c r="E5" s="7"/>
      <c r="F5" s="7" t="s">
        <v>12</v>
      </c>
      <c r="G5" s="7"/>
      <c r="H5" s="7" t="s">
        <v>12</v>
      </c>
      <c r="I5" s="7"/>
      <c r="J5" s="7" t="s">
        <v>111</v>
      </c>
      <c r="K5" s="11"/>
      <c r="L5" s="7" t="s">
        <v>115</v>
      </c>
      <c r="M5" s="7"/>
      <c r="N5" s="7" t="s">
        <v>112</v>
      </c>
      <c r="O5" s="7"/>
      <c r="P5" s="7" t="s">
        <v>118</v>
      </c>
      <c r="Q5" s="4"/>
    </row>
    <row r="6" spans="2:17" ht="8.1" customHeight="1" x14ac:dyDescent="0.25">
      <c r="B6" s="53"/>
      <c r="C6" s="29"/>
      <c r="D6" s="29"/>
      <c r="E6" s="29"/>
      <c r="F6" s="29"/>
      <c r="G6" s="29"/>
      <c r="H6" s="29"/>
      <c r="I6" s="29"/>
      <c r="J6" s="29"/>
      <c r="L6" s="29"/>
      <c r="M6" s="29"/>
      <c r="N6" s="29"/>
      <c r="O6" s="29"/>
      <c r="P6" s="29"/>
      <c r="Q6" s="37"/>
    </row>
    <row r="7" spans="2:17" x14ac:dyDescent="0.25">
      <c r="B7" s="3" t="s">
        <v>14</v>
      </c>
      <c r="F7" s="1"/>
      <c r="M7" s="1"/>
      <c r="N7" s="1"/>
      <c r="O7" s="1"/>
      <c r="P7" s="1"/>
    </row>
    <row r="8" spans="2:17" x14ac:dyDescent="0.25">
      <c r="B8" t="s">
        <v>58</v>
      </c>
      <c r="D8" s="1" t="s">
        <v>7</v>
      </c>
      <c r="E8" s="1"/>
      <c r="F8" s="1">
        <v>155</v>
      </c>
      <c r="H8" s="76"/>
      <c r="I8" s="9"/>
      <c r="J8" s="9">
        <v>8.75</v>
      </c>
      <c r="L8" s="67"/>
      <c r="M8" s="1"/>
      <c r="N8" s="9">
        <f>J8*F8</f>
        <v>1356.25</v>
      </c>
      <c r="O8" s="1"/>
      <c r="P8" s="87">
        <f>H8*L8</f>
        <v>0</v>
      </c>
    </row>
    <row r="9" spans="2:17" x14ac:dyDescent="0.25">
      <c r="B9" t="s">
        <v>10</v>
      </c>
      <c r="D9" s="1"/>
      <c r="E9" s="1"/>
      <c r="F9" s="1"/>
      <c r="H9" s="77"/>
      <c r="I9" s="9"/>
      <c r="J9" s="9"/>
      <c r="L9" s="58"/>
      <c r="M9" s="1"/>
      <c r="N9" s="1"/>
      <c r="O9" s="1"/>
      <c r="P9" s="58"/>
    </row>
    <row r="10" spans="2:17" x14ac:dyDescent="0.25">
      <c r="B10" t="s">
        <v>59</v>
      </c>
      <c r="D10" s="1" t="s">
        <v>32</v>
      </c>
      <c r="E10" s="1"/>
      <c r="F10" s="1">
        <v>14</v>
      </c>
      <c r="H10" s="76"/>
      <c r="I10" s="9"/>
      <c r="J10" s="9">
        <v>0.63</v>
      </c>
      <c r="L10" s="67"/>
      <c r="M10" s="1"/>
      <c r="N10" s="9">
        <f>J10*F10</f>
        <v>8.82</v>
      </c>
      <c r="O10" s="1"/>
      <c r="P10" s="87">
        <f>H10*L10</f>
        <v>0</v>
      </c>
    </row>
    <row r="11" spans="2:17" x14ac:dyDescent="0.25">
      <c r="B11" t="s">
        <v>6</v>
      </c>
      <c r="D11" s="1"/>
      <c r="E11" s="1"/>
      <c r="F11" s="1"/>
      <c r="H11" s="77"/>
      <c r="I11" s="9"/>
      <c r="J11" s="9"/>
      <c r="L11" s="58"/>
      <c r="M11" s="1"/>
      <c r="N11" s="1"/>
      <c r="O11" s="1"/>
      <c r="P11" s="58"/>
    </row>
    <row r="12" spans="2:17" x14ac:dyDescent="0.25">
      <c r="B12" t="s">
        <v>127</v>
      </c>
      <c r="D12" s="1" t="s">
        <v>9</v>
      </c>
      <c r="E12" s="1"/>
      <c r="F12" s="1">
        <v>1</v>
      </c>
      <c r="H12" s="76"/>
      <c r="I12" s="9"/>
      <c r="J12" s="9">
        <v>29.97</v>
      </c>
      <c r="L12" s="67"/>
      <c r="M12" s="1"/>
      <c r="N12" s="9">
        <f>J12*F12</f>
        <v>29.97</v>
      </c>
      <c r="O12" s="1"/>
      <c r="P12" s="87">
        <f>H12*L12</f>
        <v>0</v>
      </c>
    </row>
    <row r="13" spans="2:17" x14ac:dyDescent="0.25">
      <c r="B13" t="s">
        <v>121</v>
      </c>
      <c r="D13" s="1" t="s">
        <v>9</v>
      </c>
      <c r="E13" s="1"/>
      <c r="F13" s="1">
        <v>1</v>
      </c>
      <c r="H13" s="76"/>
      <c r="I13" s="9"/>
      <c r="J13" s="9">
        <v>24.64</v>
      </c>
      <c r="L13" s="67"/>
      <c r="M13" s="1"/>
      <c r="N13" s="9">
        <f>J13*F13</f>
        <v>24.64</v>
      </c>
      <c r="O13" s="1"/>
      <c r="P13" s="87">
        <f t="shared" ref="P13:P14" si="0">H13*L13</f>
        <v>0</v>
      </c>
    </row>
    <row r="14" spans="2:17" x14ac:dyDescent="0.25">
      <c r="B14" t="s">
        <v>126</v>
      </c>
      <c r="D14" s="1" t="s">
        <v>9</v>
      </c>
      <c r="E14" s="1"/>
      <c r="F14" s="1">
        <v>1</v>
      </c>
      <c r="H14" s="76"/>
      <c r="I14" s="9"/>
      <c r="J14" s="9">
        <v>12.49</v>
      </c>
      <c r="L14" s="67"/>
      <c r="M14" s="1"/>
      <c r="N14" s="9">
        <f>J14*F14</f>
        <v>12.49</v>
      </c>
      <c r="O14" s="1"/>
      <c r="P14" s="87">
        <f t="shared" si="0"/>
        <v>0</v>
      </c>
    </row>
    <row r="15" spans="2:17" x14ac:dyDescent="0.25">
      <c r="B15" t="s">
        <v>5</v>
      </c>
      <c r="D15" s="1"/>
      <c r="E15" s="1"/>
      <c r="F15" s="1"/>
      <c r="H15" s="77"/>
      <c r="I15" s="9"/>
      <c r="J15" s="9"/>
      <c r="L15" s="58"/>
      <c r="M15" s="1"/>
      <c r="N15" s="1"/>
      <c r="O15" s="1"/>
      <c r="P15" s="58"/>
    </row>
    <row r="16" spans="2:17" x14ac:dyDescent="0.25">
      <c r="B16" t="s">
        <v>34</v>
      </c>
      <c r="D16" s="1" t="s">
        <v>0</v>
      </c>
      <c r="E16" s="1"/>
      <c r="F16" s="1">
        <v>9</v>
      </c>
      <c r="H16" s="76"/>
      <c r="I16" s="9"/>
      <c r="J16" s="9">
        <v>15</v>
      </c>
      <c r="L16" s="67"/>
      <c r="M16" s="1"/>
      <c r="N16" s="9">
        <f>J16*F16</f>
        <v>135</v>
      </c>
      <c r="O16" s="1"/>
      <c r="P16" s="87">
        <f>H16*L16</f>
        <v>0</v>
      </c>
    </row>
    <row r="17" spans="2:16" x14ac:dyDescent="0.25">
      <c r="B17" t="s">
        <v>35</v>
      </c>
      <c r="D17" s="1" t="s">
        <v>0</v>
      </c>
      <c r="E17" s="1"/>
      <c r="F17" s="1">
        <v>4.0999999999999996</v>
      </c>
      <c r="H17" s="76"/>
      <c r="I17" s="9"/>
      <c r="J17" s="9">
        <v>18</v>
      </c>
      <c r="L17" s="67"/>
      <c r="M17" s="1"/>
      <c r="N17" s="9">
        <f>J17*F17</f>
        <v>73.8</v>
      </c>
      <c r="O17" s="1"/>
      <c r="P17" s="87">
        <f t="shared" ref="P17:P18" si="1">H17*L17</f>
        <v>0</v>
      </c>
    </row>
    <row r="18" spans="2:16" x14ac:dyDescent="0.25">
      <c r="B18" t="s">
        <v>62</v>
      </c>
      <c r="D18" s="1" t="s">
        <v>7</v>
      </c>
      <c r="E18" s="1"/>
      <c r="F18" s="1">
        <v>155</v>
      </c>
      <c r="H18" s="76"/>
      <c r="I18" s="9"/>
      <c r="J18" s="9">
        <v>0.25</v>
      </c>
      <c r="L18" s="67"/>
      <c r="M18" s="1"/>
      <c r="N18" s="9">
        <f>J18*F18</f>
        <v>38.75</v>
      </c>
      <c r="O18" s="1"/>
      <c r="P18" s="87">
        <f t="shared" si="1"/>
        <v>0</v>
      </c>
    </row>
    <row r="19" spans="2:16" x14ac:dyDescent="0.25">
      <c r="B19" t="s">
        <v>20</v>
      </c>
      <c r="D19" s="1"/>
      <c r="E19" s="1"/>
      <c r="F19" s="1"/>
      <c r="H19" s="77"/>
      <c r="I19" s="9"/>
      <c r="J19" s="9"/>
      <c r="L19" s="58"/>
      <c r="M19" s="1"/>
      <c r="N19" s="1"/>
      <c r="O19" s="1"/>
      <c r="P19" s="58"/>
    </row>
    <row r="20" spans="2:16" x14ac:dyDescent="0.25">
      <c r="B20" t="s">
        <v>55</v>
      </c>
      <c r="D20" s="1" t="s">
        <v>56</v>
      </c>
      <c r="E20" s="1"/>
      <c r="F20" s="16">
        <v>10890</v>
      </c>
      <c r="H20" s="76"/>
      <c r="I20" s="9"/>
      <c r="J20" s="9">
        <v>0.02</v>
      </c>
      <c r="L20" s="67"/>
      <c r="M20" s="1"/>
      <c r="N20" s="9">
        <f>J20*F20</f>
        <v>217.8</v>
      </c>
      <c r="O20" s="1"/>
      <c r="P20" s="87">
        <f>H20*L20</f>
        <v>0</v>
      </c>
    </row>
    <row r="21" spans="2:16" x14ac:dyDescent="0.25">
      <c r="B21" t="s">
        <v>36</v>
      </c>
      <c r="D21" s="1" t="s">
        <v>7</v>
      </c>
      <c r="E21" s="1"/>
      <c r="F21" s="1">
        <v>52</v>
      </c>
      <c r="H21" s="76"/>
      <c r="I21" s="9"/>
      <c r="J21" s="9">
        <v>0.8</v>
      </c>
      <c r="L21" s="67"/>
      <c r="M21" s="1"/>
      <c r="N21" s="9">
        <f>J21*F21</f>
        <v>41.6</v>
      </c>
      <c r="O21" s="1"/>
      <c r="P21" s="87">
        <f t="shared" ref="P21:P24" si="2">H21*L21</f>
        <v>0</v>
      </c>
    </row>
    <row r="22" spans="2:16" x14ac:dyDescent="0.25">
      <c r="B22" t="s">
        <v>60</v>
      </c>
      <c r="D22" s="1" t="s">
        <v>31</v>
      </c>
      <c r="E22" s="1"/>
      <c r="F22" s="1">
        <v>0.5</v>
      </c>
      <c r="H22" s="76"/>
      <c r="I22" s="9"/>
      <c r="J22" s="9">
        <v>24</v>
      </c>
      <c r="L22" s="67"/>
      <c r="M22" s="1"/>
      <c r="N22" s="9">
        <f>J22*F22</f>
        <v>12</v>
      </c>
      <c r="O22" s="1"/>
      <c r="P22" s="87">
        <f t="shared" si="2"/>
        <v>0</v>
      </c>
    </row>
    <row r="23" spans="2:16" x14ac:dyDescent="0.25">
      <c r="B23" t="s">
        <v>61</v>
      </c>
      <c r="D23" s="1" t="s">
        <v>32</v>
      </c>
      <c r="E23" s="1"/>
      <c r="F23" s="1">
        <v>10</v>
      </c>
      <c r="H23" s="76"/>
      <c r="I23" s="9"/>
      <c r="J23" s="9">
        <v>1.19</v>
      </c>
      <c r="L23" s="67"/>
      <c r="M23" s="1"/>
      <c r="N23" s="9">
        <f>J23*F23</f>
        <v>11.899999999999999</v>
      </c>
      <c r="O23" s="1"/>
      <c r="P23" s="87">
        <f t="shared" si="2"/>
        <v>0</v>
      </c>
    </row>
    <row r="24" spans="2:16" x14ac:dyDescent="0.25">
      <c r="B24" t="s">
        <v>38</v>
      </c>
      <c r="D24" s="1" t="s">
        <v>31</v>
      </c>
      <c r="E24" s="1"/>
      <c r="F24" s="1">
        <v>22.8</v>
      </c>
      <c r="H24" s="76"/>
      <c r="I24" s="9"/>
      <c r="J24" s="9">
        <v>3.05</v>
      </c>
      <c r="L24" s="67"/>
      <c r="M24" s="1"/>
      <c r="N24" s="9">
        <f>J24*F24</f>
        <v>69.539999999999992</v>
      </c>
      <c r="O24" s="1"/>
      <c r="P24" s="87">
        <f t="shared" si="2"/>
        <v>0</v>
      </c>
    </row>
    <row r="25" spans="2:16" x14ac:dyDescent="0.25">
      <c r="B25" t="s">
        <v>21</v>
      </c>
      <c r="D25" s="1"/>
      <c r="E25" s="1"/>
      <c r="F25" s="1"/>
      <c r="H25" s="77"/>
      <c r="I25" s="9"/>
      <c r="J25" s="9"/>
      <c r="L25" s="58"/>
      <c r="M25" s="1"/>
      <c r="N25" s="1"/>
      <c r="O25" s="1"/>
      <c r="P25" s="58"/>
    </row>
    <row r="26" spans="2:16" x14ac:dyDescent="0.25">
      <c r="B26" t="s">
        <v>43</v>
      </c>
      <c r="D26" s="1" t="s">
        <v>9</v>
      </c>
      <c r="E26" s="1"/>
      <c r="F26" s="1">
        <v>1</v>
      </c>
      <c r="H26" s="76"/>
      <c r="I26" s="9"/>
      <c r="J26" s="9">
        <v>13.53</v>
      </c>
      <c r="L26" s="67"/>
      <c r="M26" s="1"/>
      <c r="N26" s="9">
        <f>J26*F26</f>
        <v>13.53</v>
      </c>
      <c r="O26" s="1"/>
      <c r="P26" s="87">
        <f>H26*L26</f>
        <v>0</v>
      </c>
    </row>
    <row r="27" spans="2:16" x14ac:dyDescent="0.25">
      <c r="B27" t="s">
        <v>44</v>
      </c>
      <c r="D27" s="1" t="s">
        <v>9</v>
      </c>
      <c r="E27" s="1"/>
      <c r="F27" s="1">
        <v>1</v>
      </c>
      <c r="H27" s="76"/>
      <c r="I27" s="9"/>
      <c r="J27" s="9">
        <v>30.96</v>
      </c>
      <c r="L27" s="67"/>
      <c r="M27" s="1"/>
      <c r="N27" s="9">
        <f>J27*F27</f>
        <v>30.96</v>
      </c>
      <c r="O27" s="1"/>
      <c r="P27" s="87">
        <f t="shared" ref="P27:P30" si="3">H27*L27</f>
        <v>0</v>
      </c>
    </row>
    <row r="28" spans="2:16" x14ac:dyDescent="0.25">
      <c r="B28" t="s">
        <v>189</v>
      </c>
      <c r="D28" s="74"/>
      <c r="E28" s="1"/>
      <c r="F28" s="1"/>
      <c r="H28" s="76"/>
      <c r="I28" s="9"/>
      <c r="J28" s="9"/>
      <c r="L28" s="67"/>
      <c r="M28" s="1"/>
      <c r="N28" s="9"/>
      <c r="O28" s="1"/>
      <c r="P28" s="87">
        <f t="shared" si="3"/>
        <v>0</v>
      </c>
    </row>
    <row r="29" spans="2:16" x14ac:dyDescent="0.25">
      <c r="B29" t="s">
        <v>189</v>
      </c>
      <c r="D29" s="75"/>
      <c r="E29" s="1"/>
      <c r="F29" s="1"/>
      <c r="H29" s="76"/>
      <c r="I29" s="9"/>
      <c r="J29" s="9"/>
      <c r="L29" s="67"/>
      <c r="M29" s="1"/>
      <c r="N29" s="9"/>
      <c r="O29" s="1"/>
      <c r="P29" s="87">
        <f t="shared" si="3"/>
        <v>0</v>
      </c>
    </row>
    <row r="30" spans="2:16" x14ac:dyDescent="0.25">
      <c r="B30" t="s">
        <v>45</v>
      </c>
      <c r="D30" s="1" t="s">
        <v>9</v>
      </c>
      <c r="E30" s="1"/>
      <c r="F30" s="1">
        <v>1</v>
      </c>
      <c r="H30" s="78"/>
      <c r="I30" s="9"/>
      <c r="J30" s="9">
        <v>94.68</v>
      </c>
      <c r="L30" s="70"/>
      <c r="M30" s="1"/>
      <c r="N30" s="10">
        <f>J30*F30</f>
        <v>94.68</v>
      </c>
      <c r="O30" s="1"/>
      <c r="P30" s="87">
        <f t="shared" si="3"/>
        <v>0</v>
      </c>
    </row>
    <row r="31" spans="2:16" x14ac:dyDescent="0.25">
      <c r="B31" s="31" t="s">
        <v>25</v>
      </c>
      <c r="D31" s="1"/>
      <c r="E31" s="1"/>
      <c r="F31" s="1"/>
      <c r="H31" s="78"/>
      <c r="I31" s="9"/>
      <c r="J31" s="9"/>
      <c r="L31" s="1"/>
      <c r="M31" s="1"/>
      <c r="N31" s="32">
        <f>SUM(N8:N30)</f>
        <v>2171.7299999999996</v>
      </c>
      <c r="O31" s="1"/>
      <c r="P31" s="91">
        <f>SUM(P8:P30)</f>
        <v>0</v>
      </c>
    </row>
    <row r="32" spans="2:16" ht="8.1" customHeight="1" x14ac:dyDescent="0.25">
      <c r="B32" s="11"/>
      <c r="C32" s="11"/>
      <c r="D32" s="12"/>
      <c r="E32" s="12"/>
      <c r="F32" s="12"/>
      <c r="G32" s="11"/>
      <c r="H32" s="79"/>
      <c r="I32" s="10"/>
      <c r="J32" s="10"/>
      <c r="K32" s="11"/>
      <c r="L32" s="12"/>
      <c r="M32" s="12"/>
      <c r="N32" s="12"/>
      <c r="O32" s="12"/>
      <c r="P32" s="12"/>
    </row>
    <row r="33" spans="2:16" ht="8.1" customHeight="1" x14ac:dyDescent="0.25">
      <c r="B33" s="15"/>
      <c r="C33" s="15"/>
      <c r="D33" s="27"/>
      <c r="E33" s="27"/>
      <c r="F33" s="27"/>
      <c r="G33" s="15"/>
      <c r="H33" s="78"/>
      <c r="I33" s="36"/>
      <c r="J33" s="36"/>
      <c r="L33" s="27"/>
      <c r="M33" s="27"/>
      <c r="N33" s="27"/>
      <c r="O33" s="27"/>
      <c r="P33" s="27"/>
    </row>
    <row r="34" spans="2:16" x14ac:dyDescent="0.25">
      <c r="B34" s="3" t="s">
        <v>26</v>
      </c>
      <c r="D34" s="1"/>
      <c r="E34" s="1"/>
      <c r="F34" s="1"/>
      <c r="H34" s="80"/>
      <c r="I34" s="9"/>
      <c r="J34" s="9"/>
      <c r="L34" s="1"/>
      <c r="M34" s="1"/>
      <c r="N34" s="1"/>
      <c r="O34" s="1"/>
      <c r="P34" s="1"/>
    </row>
    <row r="35" spans="2:16" x14ac:dyDescent="0.25">
      <c r="B35" t="s">
        <v>46</v>
      </c>
      <c r="D35" s="1" t="s">
        <v>9</v>
      </c>
      <c r="E35" s="1"/>
      <c r="F35" s="1">
        <v>1</v>
      </c>
      <c r="H35" s="76"/>
      <c r="I35" s="9"/>
      <c r="J35" s="9">
        <v>33.21</v>
      </c>
      <c r="L35" s="67"/>
      <c r="M35" s="1"/>
      <c r="N35" s="9">
        <f>J35*F35</f>
        <v>33.21</v>
      </c>
      <c r="O35" s="1"/>
      <c r="P35" s="87">
        <f>H35*L35</f>
        <v>0</v>
      </c>
    </row>
    <row r="36" spans="2:16" x14ac:dyDescent="0.25">
      <c r="B36" t="s">
        <v>123</v>
      </c>
      <c r="D36" s="1" t="s">
        <v>9</v>
      </c>
      <c r="E36" s="1"/>
      <c r="F36" s="1">
        <v>1</v>
      </c>
      <c r="H36" s="76"/>
      <c r="I36" s="9"/>
      <c r="J36" s="9">
        <v>38.19</v>
      </c>
      <c r="L36" s="67"/>
      <c r="M36" s="1"/>
      <c r="N36" s="9">
        <f>J36*F36</f>
        <v>38.19</v>
      </c>
      <c r="O36" s="1"/>
      <c r="P36" s="87">
        <f t="shared" ref="P36:P38" si="4">H36*L36</f>
        <v>0</v>
      </c>
    </row>
    <row r="37" spans="2:16" x14ac:dyDescent="0.25">
      <c r="B37" t="s">
        <v>188</v>
      </c>
      <c r="D37" s="74"/>
      <c r="E37" s="1"/>
      <c r="F37" s="1"/>
      <c r="H37" s="76"/>
      <c r="I37" s="9"/>
      <c r="J37" s="9"/>
      <c r="L37" s="67"/>
      <c r="M37" s="1"/>
      <c r="N37" s="9"/>
      <c r="O37" s="1"/>
      <c r="P37" s="87">
        <f t="shared" si="4"/>
        <v>0</v>
      </c>
    </row>
    <row r="38" spans="2:16" x14ac:dyDescent="0.25">
      <c r="B38" t="s">
        <v>47</v>
      </c>
      <c r="D38" s="1" t="s">
        <v>9</v>
      </c>
      <c r="E38" s="1"/>
      <c r="F38" s="1">
        <v>1</v>
      </c>
      <c r="H38" s="76"/>
      <c r="I38" s="9"/>
      <c r="J38" s="9">
        <v>200</v>
      </c>
      <c r="L38" s="67"/>
      <c r="M38" s="1"/>
      <c r="N38" s="10">
        <f>J38*F38</f>
        <v>200</v>
      </c>
      <c r="O38" s="1"/>
      <c r="P38" s="87">
        <f t="shared" si="4"/>
        <v>0</v>
      </c>
    </row>
    <row r="39" spans="2:16" x14ac:dyDescent="0.25">
      <c r="B39" s="31" t="s">
        <v>27</v>
      </c>
      <c r="H39" s="9"/>
      <c r="I39" s="9"/>
      <c r="J39" s="9"/>
      <c r="L39" s="1"/>
      <c r="M39" s="1"/>
      <c r="N39" s="38">
        <f>SUM(N35:N38)</f>
        <v>271.39999999999998</v>
      </c>
      <c r="O39" s="1"/>
      <c r="P39" s="91">
        <f>SUM(P35:P38)</f>
        <v>0</v>
      </c>
    </row>
    <row r="40" spans="2:16" ht="8.1" customHeight="1" x14ac:dyDescent="0.25">
      <c r="B40" s="11"/>
      <c r="C40" s="11"/>
      <c r="D40" s="11"/>
      <c r="E40" s="11"/>
      <c r="F40" s="11"/>
      <c r="G40" s="11"/>
      <c r="H40" s="10"/>
      <c r="I40" s="10"/>
      <c r="J40" s="10"/>
      <c r="K40" s="11"/>
      <c r="L40" s="12"/>
      <c r="M40" s="12"/>
      <c r="N40" s="12"/>
      <c r="O40" s="12"/>
      <c r="P40" s="12"/>
    </row>
    <row r="41" spans="2:16" ht="8.1" customHeight="1" x14ac:dyDescent="0.25">
      <c r="B41" s="15"/>
      <c r="C41" s="15"/>
      <c r="D41" s="15"/>
      <c r="E41" s="15"/>
      <c r="F41" s="15"/>
      <c r="G41" s="15"/>
      <c r="H41" s="36"/>
      <c r="I41" s="36"/>
      <c r="J41" s="36"/>
      <c r="K41" s="15"/>
      <c r="L41" s="27"/>
      <c r="M41" s="27"/>
      <c r="N41" s="15"/>
      <c r="O41" s="27"/>
      <c r="P41" s="27"/>
    </row>
    <row r="42" spans="2:16" x14ac:dyDescent="0.25">
      <c r="B42" s="3" t="s">
        <v>28</v>
      </c>
      <c r="H42" s="9"/>
      <c r="I42" s="9"/>
      <c r="J42" s="9"/>
      <c r="L42" s="1"/>
      <c r="M42" s="1"/>
      <c r="N42" s="52">
        <f>N31+N38</f>
        <v>2371.7299999999996</v>
      </c>
      <c r="O42" s="1"/>
      <c r="P42" s="90">
        <f>P31+P39</f>
        <v>0</v>
      </c>
    </row>
    <row r="43" spans="2:16" ht="8.1" customHeight="1" thickBot="1" x14ac:dyDescent="0.3">
      <c r="B43" s="24"/>
      <c r="C43" s="24"/>
      <c r="D43" s="24"/>
      <c r="E43" s="24"/>
      <c r="F43" s="24"/>
      <c r="G43" s="24"/>
      <c r="H43" s="24"/>
      <c r="I43" s="24"/>
      <c r="J43" s="24"/>
      <c r="K43" s="24"/>
      <c r="L43" s="24"/>
      <c r="M43" s="24"/>
      <c r="N43" s="24"/>
      <c r="O43" s="24"/>
      <c r="P43" s="24"/>
    </row>
    <row r="44" spans="2:16" ht="8.1" customHeight="1" x14ac:dyDescent="0.25"/>
    <row r="45" spans="2:16" x14ac:dyDescent="0.25">
      <c r="B45" t="s">
        <v>124</v>
      </c>
    </row>
    <row r="46" spans="2:16" x14ac:dyDescent="0.25">
      <c r="B46" t="s">
        <v>125</v>
      </c>
    </row>
    <row r="47" spans="2:16" x14ac:dyDescent="0.25">
      <c r="B47" t="s">
        <v>184</v>
      </c>
    </row>
    <row r="48" spans="2:16" x14ac:dyDescent="0.25">
      <c r="B48" t="s">
        <v>187</v>
      </c>
    </row>
    <row r="49" spans="2:2" x14ac:dyDescent="0.25">
      <c r="B49" t="s">
        <v>160</v>
      </c>
    </row>
  </sheetData>
  <pageMargins left="0.25" right="0.25" top="0.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6C62B-071F-4C1D-8AAD-416DEB422CF0}">
  <sheetPr>
    <tabColor rgb="FF00B050"/>
  </sheetPr>
  <dimension ref="B1:P75"/>
  <sheetViews>
    <sheetView topLeftCell="A25" workbookViewId="0">
      <selection activeCell="B54" sqref="B54"/>
    </sheetView>
  </sheetViews>
  <sheetFormatPr defaultRowHeight="15" x14ac:dyDescent="0.25"/>
  <cols>
    <col min="2" max="2" width="25.5703125" customWidth="1"/>
    <col min="3" max="3" width="3.42578125" customWidth="1"/>
    <col min="4" max="4" width="11" bestFit="1" customWidth="1"/>
    <col min="5" max="5" width="3.42578125" customWidth="1"/>
    <col min="6" max="6" width="11" customWidth="1"/>
    <col min="7" max="7" width="3.42578125" customWidth="1"/>
    <col min="8" max="8" width="10.7109375" customWidth="1"/>
    <col min="9" max="9" width="3.42578125" customWidth="1"/>
    <col min="10" max="10" width="11.140625" customWidth="1"/>
    <col min="11" max="11" width="3.42578125" customWidth="1"/>
    <col min="12" max="12" width="11.85546875" customWidth="1"/>
    <col min="13" max="13" width="3.42578125" customWidth="1"/>
    <col min="14" max="14" width="11.140625" customWidth="1"/>
    <col min="15" max="15" width="3.42578125" customWidth="1"/>
    <col min="16" max="16" width="14.140625" customWidth="1"/>
  </cols>
  <sheetData>
    <row r="1" spans="2:16" x14ac:dyDescent="0.25">
      <c r="O1" s="11"/>
      <c r="P1" s="11"/>
    </row>
    <row r="2" spans="2:16" x14ac:dyDescent="0.25">
      <c r="B2" s="18" t="s">
        <v>161</v>
      </c>
      <c r="C2" s="19"/>
      <c r="D2" s="19"/>
      <c r="E2" s="19"/>
      <c r="F2" s="19"/>
      <c r="G2" s="19"/>
      <c r="H2" s="19"/>
      <c r="I2" s="19"/>
      <c r="J2" s="19"/>
      <c r="K2" s="19"/>
      <c r="L2" s="19"/>
      <c r="M2" s="19"/>
      <c r="N2" s="19"/>
    </row>
    <row r="3" spans="2:16" x14ac:dyDescent="0.25">
      <c r="B3" s="6" t="s">
        <v>64</v>
      </c>
      <c r="C3" s="11"/>
      <c r="D3" s="11"/>
      <c r="E3" s="11"/>
      <c r="F3" s="11"/>
      <c r="G3" s="11"/>
      <c r="H3" s="11"/>
      <c r="I3" s="11"/>
      <c r="J3" s="11"/>
      <c r="K3" s="11"/>
      <c r="L3" s="11"/>
      <c r="M3" s="11"/>
      <c r="N3" s="11"/>
      <c r="O3" s="11"/>
      <c r="P3" s="11"/>
    </row>
    <row r="4" spans="2:16" ht="8.1" customHeight="1" x14ac:dyDescent="0.25">
      <c r="B4" s="30"/>
      <c r="C4" s="15"/>
      <c r="D4" s="15"/>
      <c r="E4" s="15"/>
      <c r="F4" s="15"/>
      <c r="G4" s="15"/>
      <c r="H4" s="15"/>
      <c r="I4" s="15"/>
      <c r="J4" s="15"/>
      <c r="K4" s="15"/>
      <c r="L4" s="15"/>
      <c r="M4" s="15"/>
      <c r="N4" s="15"/>
    </row>
    <row r="5" spans="2:16" ht="14.45" customHeight="1" x14ac:dyDescent="0.25">
      <c r="H5" s="26" t="s">
        <v>114</v>
      </c>
      <c r="L5" s="26" t="s">
        <v>116</v>
      </c>
      <c r="P5" s="26" t="s">
        <v>117</v>
      </c>
    </row>
    <row r="6" spans="2:16" x14ac:dyDescent="0.25">
      <c r="B6" s="6" t="s">
        <v>11</v>
      </c>
      <c r="C6" s="6"/>
      <c r="D6" s="7" t="s">
        <v>2</v>
      </c>
      <c r="E6" s="7"/>
      <c r="F6" s="7" t="s">
        <v>12</v>
      </c>
      <c r="G6" s="7"/>
      <c r="H6" s="7" t="s">
        <v>12</v>
      </c>
      <c r="I6" s="7"/>
      <c r="J6" s="7" t="s">
        <v>111</v>
      </c>
      <c r="L6" s="7" t="s">
        <v>115</v>
      </c>
      <c r="M6" s="7"/>
      <c r="N6" s="7" t="s">
        <v>128</v>
      </c>
      <c r="O6" s="11"/>
      <c r="P6" s="7" t="s">
        <v>118</v>
      </c>
    </row>
    <row r="7" spans="2:16" x14ac:dyDescent="0.25">
      <c r="B7" s="30" t="s">
        <v>129</v>
      </c>
      <c r="C7" s="15"/>
      <c r="D7" s="15"/>
      <c r="E7" s="15"/>
      <c r="F7" s="15"/>
      <c r="G7" s="15"/>
      <c r="H7" s="15"/>
      <c r="I7" s="15"/>
      <c r="J7" s="15"/>
      <c r="L7" s="15"/>
      <c r="M7" s="15"/>
      <c r="N7" s="15"/>
    </row>
    <row r="8" spans="2:16" ht="14.45" customHeight="1" x14ac:dyDescent="0.25">
      <c r="B8" s="40" t="s">
        <v>130</v>
      </c>
      <c r="D8" s="1" t="s">
        <v>76</v>
      </c>
      <c r="F8" s="55">
        <v>1200</v>
      </c>
      <c r="H8" s="99"/>
      <c r="J8" s="9">
        <v>8</v>
      </c>
      <c r="L8" s="67"/>
      <c r="N8" s="9">
        <f>J8*F8</f>
        <v>9600</v>
      </c>
      <c r="P8" s="92">
        <f>H8*L8</f>
        <v>0</v>
      </c>
    </row>
    <row r="9" spans="2:16" ht="8.1" customHeight="1" x14ac:dyDescent="0.25">
      <c r="B9" s="11"/>
      <c r="C9" s="11"/>
      <c r="D9" s="11"/>
      <c r="E9" s="11"/>
      <c r="F9" s="11"/>
      <c r="G9" s="11"/>
      <c r="H9" s="11"/>
      <c r="I9" s="11"/>
      <c r="J9" s="11"/>
      <c r="K9" s="11"/>
      <c r="L9" s="11"/>
      <c r="M9" s="11"/>
      <c r="N9" s="11"/>
      <c r="O9" s="11"/>
      <c r="P9" s="11"/>
    </row>
    <row r="10" spans="2:16" ht="8.1" customHeight="1" x14ac:dyDescent="0.25"/>
    <row r="11" spans="2:16" x14ac:dyDescent="0.25">
      <c r="B11" s="54" t="s">
        <v>14</v>
      </c>
    </row>
    <row r="12" spans="2:16" x14ac:dyDescent="0.25">
      <c r="B12" s="20" t="s">
        <v>1</v>
      </c>
      <c r="D12" s="1" t="s">
        <v>3</v>
      </c>
      <c r="E12" s="1"/>
      <c r="F12" s="1">
        <v>0.5</v>
      </c>
      <c r="H12" s="76"/>
      <c r="I12" s="9"/>
      <c r="J12" s="9">
        <v>18</v>
      </c>
      <c r="L12" s="67"/>
      <c r="N12" s="9">
        <f>J12*F12</f>
        <v>9</v>
      </c>
      <c r="P12" s="92">
        <f>H12*L12</f>
        <v>0</v>
      </c>
    </row>
    <row r="13" spans="2:16" x14ac:dyDescent="0.25">
      <c r="B13" s="20" t="s">
        <v>10</v>
      </c>
      <c r="D13" s="1"/>
      <c r="E13" s="1"/>
      <c r="F13" s="1"/>
      <c r="H13" s="84"/>
      <c r="L13" s="58"/>
      <c r="N13" s="9"/>
      <c r="P13" s="56"/>
    </row>
    <row r="14" spans="2:16" x14ac:dyDescent="0.25">
      <c r="B14" s="20" t="s">
        <v>59</v>
      </c>
      <c r="D14" s="1" t="s">
        <v>32</v>
      </c>
      <c r="E14" s="1"/>
      <c r="F14" s="1">
        <v>20</v>
      </c>
      <c r="H14" s="76"/>
      <c r="I14" s="9"/>
      <c r="J14" s="9">
        <v>0.63</v>
      </c>
      <c r="L14" s="67"/>
      <c r="N14" s="9">
        <f t="shared" ref="N14:N19" si="0">J14*F14</f>
        <v>12.6</v>
      </c>
      <c r="P14" s="92">
        <f>H14*L14</f>
        <v>0</v>
      </c>
    </row>
    <row r="15" spans="2:16" x14ac:dyDescent="0.25">
      <c r="B15" s="20" t="s">
        <v>65</v>
      </c>
      <c r="D15" s="1" t="s">
        <v>32</v>
      </c>
      <c r="E15" s="1"/>
      <c r="F15" s="1">
        <v>50</v>
      </c>
      <c r="H15" s="76"/>
      <c r="I15" s="9"/>
      <c r="J15" s="9">
        <v>0.25</v>
      </c>
      <c r="L15" s="67"/>
      <c r="N15" s="9">
        <f t="shared" si="0"/>
        <v>12.5</v>
      </c>
      <c r="P15" s="92">
        <f t="shared" ref="P15:P19" si="1">H15*L15</f>
        <v>0</v>
      </c>
    </row>
    <row r="16" spans="2:16" x14ac:dyDescent="0.25">
      <c r="B16" s="20" t="s">
        <v>66</v>
      </c>
      <c r="D16" s="1" t="s">
        <v>32</v>
      </c>
      <c r="E16" s="1"/>
      <c r="F16" s="1">
        <v>21</v>
      </c>
      <c r="H16" s="76"/>
      <c r="I16" s="9"/>
      <c r="J16" s="9">
        <v>0.28999999999999998</v>
      </c>
      <c r="L16" s="67"/>
      <c r="N16" s="9">
        <f t="shared" si="0"/>
        <v>6.09</v>
      </c>
      <c r="P16" s="92">
        <f t="shared" si="1"/>
        <v>0</v>
      </c>
    </row>
    <row r="17" spans="2:16" x14ac:dyDescent="0.25">
      <c r="B17" s="20" t="s">
        <v>67</v>
      </c>
      <c r="D17" s="1" t="s">
        <v>32</v>
      </c>
      <c r="E17" s="1"/>
      <c r="F17" s="1">
        <v>47.5</v>
      </c>
      <c r="H17" s="76"/>
      <c r="I17" s="9"/>
      <c r="J17" s="9">
        <v>0.45</v>
      </c>
      <c r="L17" s="67"/>
      <c r="N17" s="9">
        <f t="shared" si="0"/>
        <v>21.375</v>
      </c>
      <c r="P17" s="92">
        <f t="shared" si="1"/>
        <v>0</v>
      </c>
    </row>
    <row r="18" spans="2:16" x14ac:dyDescent="0.25">
      <c r="B18" s="20" t="s">
        <v>68</v>
      </c>
      <c r="D18" s="1" t="s">
        <v>32</v>
      </c>
      <c r="E18" s="1"/>
      <c r="F18" s="1">
        <v>6</v>
      </c>
      <c r="H18" s="76"/>
      <c r="I18" s="9"/>
      <c r="J18" s="9">
        <v>1.85</v>
      </c>
      <c r="L18" s="67"/>
      <c r="N18" s="9">
        <f t="shared" si="0"/>
        <v>11.100000000000001</v>
      </c>
      <c r="P18" s="92">
        <f t="shared" si="1"/>
        <v>0</v>
      </c>
    </row>
    <row r="19" spans="2:16" x14ac:dyDescent="0.25">
      <c r="B19" s="20" t="s">
        <v>77</v>
      </c>
      <c r="D19" s="1" t="s">
        <v>9</v>
      </c>
      <c r="E19" s="1"/>
      <c r="F19" s="1">
        <v>1</v>
      </c>
      <c r="H19" s="76"/>
      <c r="I19" s="9"/>
      <c r="J19" s="9">
        <v>10</v>
      </c>
      <c r="L19" s="67"/>
      <c r="N19" s="9">
        <f t="shared" si="0"/>
        <v>10</v>
      </c>
      <c r="P19" s="92">
        <f t="shared" si="1"/>
        <v>0</v>
      </c>
    </row>
    <row r="20" spans="2:16" x14ac:dyDescent="0.25">
      <c r="B20" s="20" t="s">
        <v>6</v>
      </c>
      <c r="D20" s="1"/>
      <c r="E20" s="1"/>
      <c r="F20" s="1"/>
      <c r="H20" s="77"/>
      <c r="I20" s="9"/>
      <c r="J20" s="9"/>
      <c r="L20" s="58"/>
      <c r="N20" s="9"/>
      <c r="P20" s="56"/>
    </row>
    <row r="21" spans="2:16" x14ac:dyDescent="0.25">
      <c r="B21" s="20" t="s">
        <v>127</v>
      </c>
      <c r="D21" s="1" t="s">
        <v>9</v>
      </c>
      <c r="E21" s="1"/>
      <c r="F21" s="1">
        <v>1</v>
      </c>
      <c r="H21" s="76"/>
      <c r="I21" s="9"/>
      <c r="J21" s="9">
        <v>48.75</v>
      </c>
      <c r="L21" s="67"/>
      <c r="N21" s="9">
        <f>J21*F21</f>
        <v>48.75</v>
      </c>
      <c r="P21" s="92">
        <f>H21*L21</f>
        <v>0</v>
      </c>
    </row>
    <row r="22" spans="2:16" x14ac:dyDescent="0.25">
      <c r="B22" s="20" t="s">
        <v>121</v>
      </c>
      <c r="D22" s="1" t="s">
        <v>9</v>
      </c>
      <c r="E22" s="1"/>
      <c r="F22" s="1">
        <v>1</v>
      </c>
      <c r="H22" s="76"/>
      <c r="I22" s="9"/>
      <c r="J22" s="9">
        <v>361.04</v>
      </c>
      <c r="L22" s="67"/>
      <c r="N22" s="9">
        <f>J22*F22</f>
        <v>361.04</v>
      </c>
      <c r="P22" s="92">
        <f t="shared" ref="P22:P24" si="2">H22*L22</f>
        <v>0</v>
      </c>
    </row>
    <row r="23" spans="2:16" x14ac:dyDescent="0.25">
      <c r="B23" s="20" t="s">
        <v>126</v>
      </c>
      <c r="D23" s="1" t="s">
        <v>9</v>
      </c>
      <c r="E23" s="1"/>
      <c r="F23" s="1">
        <v>1</v>
      </c>
      <c r="H23" s="76"/>
      <c r="I23" s="9"/>
      <c r="J23" s="9">
        <v>277.42</v>
      </c>
      <c r="L23" s="67"/>
      <c r="N23" s="9">
        <f>J23*F23</f>
        <v>277.42</v>
      </c>
      <c r="P23" s="92">
        <f t="shared" si="2"/>
        <v>0</v>
      </c>
    </row>
    <row r="24" spans="2:16" x14ac:dyDescent="0.25">
      <c r="B24" s="20" t="s">
        <v>133</v>
      </c>
      <c r="D24" s="1" t="s">
        <v>9</v>
      </c>
      <c r="E24" s="1"/>
      <c r="F24" s="1">
        <v>1</v>
      </c>
      <c r="H24" s="76"/>
      <c r="I24" s="9"/>
      <c r="J24" s="9">
        <v>54.09</v>
      </c>
      <c r="L24" s="67"/>
      <c r="N24" s="9">
        <f>J24*F24</f>
        <v>54.09</v>
      </c>
      <c r="P24" s="92">
        <f t="shared" si="2"/>
        <v>0</v>
      </c>
    </row>
    <row r="25" spans="2:16" x14ac:dyDescent="0.25">
      <c r="B25" s="20" t="s">
        <v>5</v>
      </c>
      <c r="D25" s="1"/>
      <c r="E25" s="1"/>
      <c r="F25" s="1"/>
      <c r="H25" s="77"/>
      <c r="I25" s="9"/>
      <c r="J25" s="9"/>
      <c r="L25" s="58"/>
      <c r="N25" s="9"/>
      <c r="P25" s="56"/>
    </row>
    <row r="26" spans="2:16" x14ac:dyDescent="0.25">
      <c r="B26" s="20" t="s">
        <v>70</v>
      </c>
      <c r="D26" s="1" t="s">
        <v>9</v>
      </c>
      <c r="E26" s="1"/>
      <c r="F26" s="1">
        <v>1</v>
      </c>
      <c r="H26" s="76"/>
      <c r="I26" s="9"/>
      <c r="J26" s="9">
        <v>100</v>
      </c>
      <c r="L26" s="67"/>
      <c r="N26" s="9">
        <f t="shared" ref="N26:N31" si="3">J26*F26</f>
        <v>100</v>
      </c>
      <c r="P26" s="92">
        <f>H26*L26</f>
        <v>0</v>
      </c>
    </row>
    <row r="27" spans="2:16" x14ac:dyDescent="0.25">
      <c r="B27" s="20" t="s">
        <v>71</v>
      </c>
      <c r="D27" s="1" t="s">
        <v>9</v>
      </c>
      <c r="E27" s="1"/>
      <c r="F27" s="1">
        <v>1</v>
      </c>
      <c r="H27" s="76"/>
      <c r="I27" s="9"/>
      <c r="J27" s="9">
        <v>50</v>
      </c>
      <c r="L27" s="67"/>
      <c r="N27" s="9">
        <f t="shared" si="3"/>
        <v>50</v>
      </c>
      <c r="P27" s="92">
        <f t="shared" ref="P27:P31" si="4">H27*L27</f>
        <v>0</v>
      </c>
    </row>
    <row r="28" spans="2:16" x14ac:dyDescent="0.25">
      <c r="B28" s="20" t="s">
        <v>134</v>
      </c>
      <c r="D28" s="1" t="s">
        <v>0</v>
      </c>
      <c r="E28" s="1"/>
      <c r="F28" s="1">
        <v>28.4</v>
      </c>
      <c r="H28" s="76"/>
      <c r="I28" s="9"/>
      <c r="J28" s="9">
        <v>15</v>
      </c>
      <c r="L28" s="67"/>
      <c r="N28" s="9">
        <f t="shared" si="3"/>
        <v>426</v>
      </c>
      <c r="P28" s="92">
        <f t="shared" si="4"/>
        <v>0</v>
      </c>
    </row>
    <row r="29" spans="2:16" x14ac:dyDescent="0.25">
      <c r="B29" s="20" t="s">
        <v>35</v>
      </c>
      <c r="D29" s="1" t="s">
        <v>0</v>
      </c>
      <c r="E29" s="1"/>
      <c r="F29" s="1">
        <v>7.6</v>
      </c>
      <c r="H29" s="76"/>
      <c r="I29" s="9"/>
      <c r="J29" s="9">
        <v>18</v>
      </c>
      <c r="L29" s="67"/>
      <c r="N29" s="9">
        <f t="shared" si="3"/>
        <v>136.79999999999998</v>
      </c>
      <c r="P29" s="92">
        <f t="shared" si="4"/>
        <v>0</v>
      </c>
    </row>
    <row r="30" spans="2:16" x14ac:dyDescent="0.25">
      <c r="B30" s="20" t="s">
        <v>72</v>
      </c>
      <c r="D30" s="1" t="s">
        <v>7</v>
      </c>
      <c r="E30" s="1"/>
      <c r="F30" s="16">
        <v>1210</v>
      </c>
      <c r="H30" s="99"/>
      <c r="I30" s="9"/>
      <c r="J30" s="9">
        <v>1.67</v>
      </c>
      <c r="L30" s="67"/>
      <c r="N30" s="9">
        <f t="shared" si="3"/>
        <v>2020.6999999999998</v>
      </c>
      <c r="P30" s="92">
        <f t="shared" si="4"/>
        <v>0</v>
      </c>
    </row>
    <row r="31" spans="2:16" x14ac:dyDescent="0.25">
      <c r="B31" s="20" t="s">
        <v>73</v>
      </c>
      <c r="D31" s="1" t="s">
        <v>76</v>
      </c>
      <c r="E31" s="1"/>
      <c r="F31" s="16">
        <v>1210</v>
      </c>
      <c r="H31" s="99"/>
      <c r="I31" s="9"/>
      <c r="J31" s="9">
        <v>1.5</v>
      </c>
      <c r="L31" s="67"/>
      <c r="N31" s="9">
        <f t="shared" si="3"/>
        <v>1815</v>
      </c>
      <c r="P31" s="92">
        <f t="shared" si="4"/>
        <v>0</v>
      </c>
    </row>
    <row r="32" spans="2:16" x14ac:dyDescent="0.25">
      <c r="B32" s="20" t="s">
        <v>20</v>
      </c>
      <c r="D32" s="1"/>
      <c r="E32" s="1"/>
      <c r="F32" s="1"/>
      <c r="H32" s="77"/>
      <c r="I32" s="9"/>
      <c r="J32" s="9"/>
      <c r="L32" s="58"/>
      <c r="N32" s="9"/>
      <c r="P32" s="56"/>
    </row>
    <row r="33" spans="2:16" x14ac:dyDescent="0.25">
      <c r="B33" s="20" t="s">
        <v>74</v>
      </c>
      <c r="D33" s="1" t="s">
        <v>8</v>
      </c>
      <c r="E33" s="1"/>
      <c r="F33" s="1"/>
      <c r="H33" s="76"/>
      <c r="I33" s="9"/>
      <c r="J33" s="9"/>
      <c r="L33" s="67"/>
      <c r="N33" s="9"/>
      <c r="P33" s="92">
        <f>H33*L33</f>
        <v>0</v>
      </c>
    </row>
    <row r="34" spans="2:16" x14ac:dyDescent="0.25">
      <c r="B34" s="20" t="s">
        <v>75</v>
      </c>
      <c r="D34" s="1" t="s">
        <v>9</v>
      </c>
      <c r="E34" s="1"/>
      <c r="F34" s="1">
        <v>1</v>
      </c>
      <c r="H34" s="76"/>
      <c r="I34" s="9"/>
      <c r="J34" s="9">
        <v>40</v>
      </c>
      <c r="L34" s="67"/>
      <c r="N34" s="9">
        <f t="shared" ref="N34:N39" si="5">J34*F34</f>
        <v>40</v>
      </c>
      <c r="P34" s="92">
        <f t="shared" ref="P34:P39" si="6">H34*L34</f>
        <v>0</v>
      </c>
    </row>
    <row r="35" spans="2:16" x14ac:dyDescent="0.25">
      <c r="B35" s="20" t="s">
        <v>61</v>
      </c>
      <c r="D35" s="1" t="s">
        <v>32</v>
      </c>
      <c r="E35" s="1"/>
      <c r="F35" s="1">
        <v>10</v>
      </c>
      <c r="H35" s="76"/>
      <c r="I35" s="9"/>
      <c r="J35" s="9">
        <v>1.19</v>
      </c>
      <c r="L35" s="67"/>
      <c r="N35" s="9">
        <f t="shared" si="5"/>
        <v>11.899999999999999</v>
      </c>
      <c r="P35" s="92">
        <f t="shared" si="6"/>
        <v>0</v>
      </c>
    </row>
    <row r="36" spans="2:16" x14ac:dyDescent="0.25">
      <c r="B36" s="20" t="s">
        <v>135</v>
      </c>
      <c r="D36" s="1" t="s">
        <v>9</v>
      </c>
      <c r="E36" s="1"/>
      <c r="F36" s="1">
        <v>1</v>
      </c>
      <c r="H36" s="76"/>
      <c r="I36" s="9"/>
      <c r="J36" s="9">
        <v>192</v>
      </c>
      <c r="L36" s="67"/>
      <c r="N36" s="9">
        <f t="shared" si="5"/>
        <v>192</v>
      </c>
      <c r="P36" s="92">
        <f t="shared" si="6"/>
        <v>0</v>
      </c>
    </row>
    <row r="37" spans="2:16" x14ac:dyDescent="0.25">
      <c r="B37" s="20" t="s">
        <v>136</v>
      </c>
      <c r="D37" s="1" t="s">
        <v>9</v>
      </c>
      <c r="E37" s="1"/>
      <c r="F37" s="1">
        <v>1</v>
      </c>
      <c r="H37" s="76"/>
      <c r="I37" s="9"/>
      <c r="J37" s="9">
        <v>89</v>
      </c>
      <c r="L37" s="67"/>
      <c r="N37" s="9">
        <f t="shared" si="5"/>
        <v>89</v>
      </c>
      <c r="P37" s="92">
        <f t="shared" si="6"/>
        <v>0</v>
      </c>
    </row>
    <row r="38" spans="2:16" x14ac:dyDescent="0.25">
      <c r="B38" s="20" t="s">
        <v>36</v>
      </c>
      <c r="D38" s="1" t="s">
        <v>7</v>
      </c>
      <c r="E38" s="1"/>
      <c r="F38" s="1">
        <v>400</v>
      </c>
      <c r="H38" s="76"/>
      <c r="I38" s="9"/>
      <c r="J38" s="9">
        <v>0.8</v>
      </c>
      <c r="L38" s="67"/>
      <c r="N38" s="9">
        <f t="shared" si="5"/>
        <v>320</v>
      </c>
      <c r="P38" s="92">
        <f t="shared" si="6"/>
        <v>0</v>
      </c>
    </row>
    <row r="39" spans="2:16" x14ac:dyDescent="0.25">
      <c r="B39" s="20" t="s">
        <v>38</v>
      </c>
      <c r="D39" s="1" t="s">
        <v>31</v>
      </c>
      <c r="E39" s="1"/>
      <c r="F39" s="1">
        <v>58.5</v>
      </c>
      <c r="H39" s="76"/>
      <c r="I39" s="9"/>
      <c r="J39" s="9">
        <v>3.05</v>
      </c>
      <c r="L39" s="67"/>
      <c r="N39" s="9">
        <f t="shared" si="5"/>
        <v>178.42499999999998</v>
      </c>
      <c r="P39" s="92">
        <f t="shared" si="6"/>
        <v>0</v>
      </c>
    </row>
    <row r="40" spans="2:16" x14ac:dyDescent="0.25">
      <c r="B40" s="20" t="s">
        <v>21</v>
      </c>
      <c r="D40" s="1"/>
      <c r="E40" s="1"/>
      <c r="F40" s="1"/>
      <c r="H40" s="77"/>
      <c r="I40" s="9"/>
      <c r="J40" s="9"/>
      <c r="L40" s="58"/>
      <c r="N40" s="9"/>
      <c r="P40" s="56"/>
    </row>
    <row r="41" spans="2:16" x14ac:dyDescent="0.25">
      <c r="B41" s="20" t="s">
        <v>43</v>
      </c>
      <c r="D41" s="1" t="s">
        <v>9</v>
      </c>
      <c r="E41" s="1"/>
      <c r="F41" s="1">
        <v>1</v>
      </c>
      <c r="H41" s="76"/>
      <c r="I41" s="9"/>
      <c r="J41" s="9">
        <v>24.13</v>
      </c>
      <c r="L41" s="67"/>
      <c r="N41" s="9">
        <f>J41*F41</f>
        <v>24.13</v>
      </c>
      <c r="P41" s="92">
        <f>H41*L41</f>
        <v>0</v>
      </c>
    </row>
    <row r="42" spans="2:16" x14ac:dyDescent="0.25">
      <c r="B42" s="20" t="s">
        <v>44</v>
      </c>
      <c r="D42" s="1" t="s">
        <v>9</v>
      </c>
      <c r="E42" s="1"/>
      <c r="F42" s="1">
        <v>1</v>
      </c>
      <c r="H42" s="76"/>
      <c r="I42" s="9"/>
      <c r="J42" s="9">
        <v>85.74</v>
      </c>
      <c r="L42" s="67"/>
      <c r="N42" s="9">
        <f>J42*F42</f>
        <v>85.74</v>
      </c>
      <c r="P42" s="92">
        <f t="shared" ref="P42:P44" si="7">H42*L42</f>
        <v>0</v>
      </c>
    </row>
    <row r="43" spans="2:16" x14ac:dyDescent="0.25">
      <c r="B43" t="s">
        <v>189</v>
      </c>
      <c r="D43" s="74"/>
      <c r="E43" s="1"/>
      <c r="F43" s="1"/>
      <c r="H43" s="76"/>
      <c r="I43" s="9"/>
      <c r="J43" s="9"/>
      <c r="L43" s="67"/>
      <c r="N43" s="9"/>
      <c r="P43" s="92">
        <f t="shared" si="7"/>
        <v>0</v>
      </c>
    </row>
    <row r="44" spans="2:16" x14ac:dyDescent="0.25">
      <c r="B44" t="s">
        <v>189</v>
      </c>
      <c r="D44" s="75"/>
      <c r="E44" s="1"/>
      <c r="F44" s="1"/>
      <c r="H44" s="76"/>
      <c r="I44" s="9"/>
      <c r="J44" s="9"/>
      <c r="L44" s="67"/>
      <c r="N44" s="9"/>
      <c r="P44" s="92">
        <f t="shared" si="7"/>
        <v>0</v>
      </c>
    </row>
    <row r="45" spans="2:16" x14ac:dyDescent="0.25">
      <c r="B45" s="20" t="s">
        <v>45</v>
      </c>
      <c r="D45" s="1" t="s">
        <v>9</v>
      </c>
      <c r="E45" s="1"/>
      <c r="F45" s="1">
        <v>1</v>
      </c>
      <c r="H45" s="78"/>
      <c r="I45" s="9"/>
      <c r="J45" s="9">
        <v>225.27</v>
      </c>
      <c r="L45" s="67"/>
      <c r="N45" s="10">
        <f>J45*F45</f>
        <v>225.27</v>
      </c>
      <c r="P45" s="92">
        <f>$L$45</f>
        <v>0</v>
      </c>
    </row>
    <row r="46" spans="2:16" x14ac:dyDescent="0.25">
      <c r="B46" s="44" t="s">
        <v>25</v>
      </c>
      <c r="H46" s="78"/>
      <c r="I46" s="9"/>
      <c r="J46" s="9"/>
      <c r="N46" s="34">
        <f>SUM(N12:N45)</f>
        <v>6538.93</v>
      </c>
      <c r="P46" s="93">
        <f>SUM(P12:P45)</f>
        <v>0</v>
      </c>
    </row>
    <row r="47" spans="2:16" ht="8.1" customHeight="1" x14ac:dyDescent="0.25">
      <c r="B47" s="11"/>
      <c r="C47" s="11"/>
      <c r="D47" s="11"/>
      <c r="E47" s="11"/>
      <c r="F47" s="11"/>
      <c r="G47" s="11"/>
      <c r="H47" s="79"/>
      <c r="I47" s="10"/>
      <c r="J47" s="10"/>
      <c r="K47" s="11"/>
      <c r="L47" s="11"/>
      <c r="M47" s="11"/>
      <c r="N47" s="10"/>
      <c r="O47" s="11"/>
      <c r="P47" s="11"/>
    </row>
    <row r="48" spans="2:16" ht="8.1" customHeight="1" x14ac:dyDescent="0.25">
      <c r="B48" s="15"/>
      <c r="C48" s="15"/>
      <c r="D48" s="15"/>
      <c r="E48" s="15"/>
      <c r="F48" s="15"/>
      <c r="G48" s="15"/>
      <c r="H48" s="78"/>
      <c r="I48" s="36"/>
      <c r="J48" s="36"/>
      <c r="L48" s="15"/>
      <c r="M48" s="15"/>
      <c r="N48" s="36"/>
      <c r="O48" s="15"/>
      <c r="P48" s="15"/>
    </row>
    <row r="49" spans="2:16" x14ac:dyDescent="0.25">
      <c r="B49" s="3" t="s">
        <v>26</v>
      </c>
      <c r="H49" s="80"/>
      <c r="I49" s="9"/>
      <c r="J49" s="9"/>
      <c r="N49" s="9"/>
    </row>
    <row r="50" spans="2:16" x14ac:dyDescent="0.25">
      <c r="B50" t="s">
        <v>46</v>
      </c>
      <c r="D50" s="1" t="s">
        <v>9</v>
      </c>
      <c r="E50" s="1"/>
      <c r="F50" s="1">
        <v>1</v>
      </c>
      <c r="H50" s="76"/>
      <c r="I50" s="9"/>
      <c r="J50" s="9">
        <v>65.19</v>
      </c>
      <c r="L50" s="67"/>
      <c r="N50" s="9">
        <f>J50*F50</f>
        <v>65.19</v>
      </c>
      <c r="P50" s="92">
        <f>H50*L50</f>
        <v>0</v>
      </c>
    </row>
    <row r="51" spans="2:16" x14ac:dyDescent="0.25">
      <c r="B51" t="s">
        <v>193</v>
      </c>
      <c r="D51" s="1" t="s">
        <v>9</v>
      </c>
      <c r="E51" s="1"/>
      <c r="F51" s="1">
        <v>1</v>
      </c>
      <c r="H51" s="76"/>
      <c r="I51" s="9"/>
      <c r="J51" s="9">
        <v>110.31</v>
      </c>
      <c r="L51" s="67"/>
      <c r="N51" s="9">
        <f>J51*F51</f>
        <v>110.31</v>
      </c>
      <c r="P51" s="92">
        <f t="shared" ref="P51:P53" si="8">H51*L51</f>
        <v>0</v>
      </c>
    </row>
    <row r="52" spans="2:16" x14ac:dyDescent="0.25">
      <c r="B52" t="s">
        <v>188</v>
      </c>
      <c r="D52" s="74"/>
      <c r="E52" s="1"/>
      <c r="F52" s="1"/>
      <c r="H52" s="76"/>
      <c r="I52" s="9"/>
      <c r="J52" s="36"/>
      <c r="L52" s="67"/>
      <c r="N52" s="9"/>
      <c r="P52" s="92">
        <f t="shared" si="8"/>
        <v>0</v>
      </c>
    </row>
    <row r="53" spans="2:16" x14ac:dyDescent="0.25">
      <c r="B53" t="s">
        <v>47</v>
      </c>
      <c r="D53" s="1" t="s">
        <v>9</v>
      </c>
      <c r="E53" s="1"/>
      <c r="F53" s="1">
        <v>1</v>
      </c>
      <c r="H53" s="76"/>
      <c r="I53" s="9"/>
      <c r="J53" s="9">
        <v>200</v>
      </c>
      <c r="L53" s="67"/>
      <c r="N53" s="10">
        <f>J53*F53</f>
        <v>200</v>
      </c>
      <c r="P53" s="92">
        <f t="shared" si="8"/>
        <v>0</v>
      </c>
    </row>
    <row r="54" spans="2:16" x14ac:dyDescent="0.25">
      <c r="B54" s="31" t="s">
        <v>27</v>
      </c>
      <c r="H54" s="9"/>
      <c r="I54" s="9"/>
      <c r="N54" s="51">
        <f>SUM(N50:N53)</f>
        <v>375.5</v>
      </c>
      <c r="P54" s="93">
        <f>SUM(P50:P53)</f>
        <v>0</v>
      </c>
    </row>
    <row r="55" spans="2:16" ht="8.1" customHeight="1" x14ac:dyDescent="0.25">
      <c r="B55" s="11"/>
      <c r="C55" s="11"/>
      <c r="D55" s="11"/>
      <c r="E55" s="11"/>
      <c r="F55" s="11"/>
      <c r="G55" s="11"/>
      <c r="H55" s="10"/>
      <c r="I55" s="10"/>
      <c r="J55" s="10"/>
      <c r="K55" s="11"/>
      <c r="L55" s="11"/>
      <c r="M55" s="11"/>
      <c r="N55" s="10"/>
      <c r="O55" s="11"/>
      <c r="P55" s="11"/>
    </row>
    <row r="56" spans="2:16" ht="8.1" customHeight="1" x14ac:dyDescent="0.25"/>
    <row r="57" spans="2:16" x14ac:dyDescent="0.25">
      <c r="B57" s="3" t="s">
        <v>28</v>
      </c>
      <c r="H57" s="9"/>
      <c r="I57" s="9"/>
      <c r="J57" s="9"/>
      <c r="N57" s="52">
        <f>N46+N54</f>
        <v>6914.43</v>
      </c>
      <c r="P57" s="90">
        <f>P46+P54</f>
        <v>0</v>
      </c>
    </row>
    <row r="58" spans="2:16" ht="8.1" customHeight="1" x14ac:dyDescent="0.25">
      <c r="B58" s="11"/>
      <c r="C58" s="11"/>
      <c r="D58" s="11"/>
      <c r="E58" s="11"/>
      <c r="F58" s="11"/>
      <c r="G58" s="11"/>
      <c r="H58" s="11"/>
      <c r="I58" s="11"/>
      <c r="J58" s="11"/>
      <c r="K58" s="11"/>
      <c r="L58" s="11"/>
      <c r="M58" s="11"/>
      <c r="N58" s="11"/>
      <c r="O58" s="11"/>
      <c r="P58" s="11"/>
    </row>
    <row r="59" spans="2:16" ht="8.1" customHeight="1" x14ac:dyDescent="0.25"/>
    <row r="60" spans="2:16" x14ac:dyDescent="0.25">
      <c r="B60" s="3" t="s">
        <v>131</v>
      </c>
      <c r="N60" s="50">
        <f>N8-N46</f>
        <v>3061.0699999999997</v>
      </c>
      <c r="P60" s="90">
        <f>P8-P46</f>
        <v>0</v>
      </c>
    </row>
    <row r="61" spans="2:16" x14ac:dyDescent="0.25">
      <c r="B61" s="3" t="s">
        <v>132</v>
      </c>
      <c r="N61" s="50">
        <f>N8-N57</f>
        <v>2685.5699999999997</v>
      </c>
      <c r="P61" s="93">
        <f>P8-P57</f>
        <v>0</v>
      </c>
    </row>
    <row r="62" spans="2:16" ht="8.1" customHeight="1" thickBot="1" x14ac:dyDescent="0.3">
      <c r="B62" s="24"/>
      <c r="C62" s="24"/>
      <c r="D62" s="24"/>
      <c r="E62" s="24"/>
      <c r="F62" s="24"/>
      <c r="G62" s="24"/>
      <c r="H62" s="24"/>
      <c r="I62" s="24"/>
      <c r="J62" s="24"/>
      <c r="K62" s="24"/>
      <c r="L62" s="24"/>
      <c r="M62" s="24"/>
      <c r="N62" s="24"/>
      <c r="O62" s="24"/>
      <c r="P62" s="24"/>
    </row>
    <row r="63" spans="2:16" ht="8.1" customHeight="1" x14ac:dyDescent="0.25"/>
    <row r="64" spans="2:16" x14ac:dyDescent="0.25">
      <c r="B64" t="s">
        <v>137</v>
      </c>
    </row>
    <row r="65" spans="2:2" x14ac:dyDescent="0.25">
      <c r="B65" t="s">
        <v>138</v>
      </c>
    </row>
    <row r="66" spans="2:2" x14ac:dyDescent="0.25">
      <c r="B66" t="s">
        <v>139</v>
      </c>
    </row>
    <row r="67" spans="2:2" x14ac:dyDescent="0.25">
      <c r="B67" t="s">
        <v>140</v>
      </c>
    </row>
    <row r="68" spans="2:2" x14ac:dyDescent="0.25">
      <c r="B68" t="s">
        <v>141</v>
      </c>
    </row>
    <row r="69" spans="2:2" x14ac:dyDescent="0.25">
      <c r="B69" t="s">
        <v>142</v>
      </c>
    </row>
    <row r="70" spans="2:2" x14ac:dyDescent="0.25">
      <c r="B70" t="s">
        <v>143</v>
      </c>
    </row>
    <row r="71" spans="2:2" x14ac:dyDescent="0.25">
      <c r="B71" t="s">
        <v>144</v>
      </c>
    </row>
    <row r="72" spans="2:2" x14ac:dyDescent="0.25">
      <c r="B72" t="s">
        <v>145</v>
      </c>
    </row>
    <row r="73" spans="2:2" x14ac:dyDescent="0.25">
      <c r="B73" t="s">
        <v>184</v>
      </c>
    </row>
    <row r="74" spans="2:2" x14ac:dyDescent="0.25">
      <c r="B74" t="s">
        <v>187</v>
      </c>
    </row>
    <row r="75" spans="2:2" x14ac:dyDescent="0.25">
      <c r="B75" t="s">
        <v>160</v>
      </c>
    </row>
  </sheetData>
  <pageMargins left="0.25" right="0.25" top="0.5" bottom="0.75" header="0.3" footer="0.3"/>
  <pageSetup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59AA-D690-4A2D-92A1-C3E66AF0282F}">
  <sheetPr>
    <tabColor rgb="FF00B050"/>
  </sheetPr>
  <dimension ref="B1:P77"/>
  <sheetViews>
    <sheetView topLeftCell="A19" workbookViewId="0">
      <selection activeCell="P47" sqref="P47"/>
    </sheetView>
  </sheetViews>
  <sheetFormatPr defaultRowHeight="15" x14ac:dyDescent="0.25"/>
  <cols>
    <col min="2" max="2" width="25.85546875" customWidth="1"/>
    <col min="3" max="3" width="3.42578125" customWidth="1"/>
    <col min="4" max="4" width="11" bestFit="1" customWidth="1"/>
    <col min="5" max="5" width="3.42578125" customWidth="1"/>
    <col min="6" max="6" width="11" customWidth="1"/>
    <col min="7" max="7" width="3.42578125" customWidth="1"/>
    <col min="8" max="8" width="12" customWidth="1"/>
    <col min="9" max="9" width="3.42578125" customWidth="1"/>
    <col min="10" max="10" width="11.140625" customWidth="1"/>
    <col min="11" max="11" width="3.42578125" customWidth="1"/>
    <col min="12" max="12" width="10" customWidth="1"/>
    <col min="13" max="13" width="3.42578125" customWidth="1"/>
    <col min="14" max="14" width="10.5703125" bestFit="1" customWidth="1"/>
    <col min="15" max="15" width="3.42578125" customWidth="1"/>
    <col min="16" max="16" width="12.5703125" bestFit="1" customWidth="1"/>
  </cols>
  <sheetData>
    <row r="1" spans="2:16" x14ac:dyDescent="0.25">
      <c r="B1" s="11"/>
      <c r="C1" s="11"/>
      <c r="D1" s="11"/>
      <c r="E1" s="11"/>
      <c r="F1" s="11"/>
      <c r="G1" s="11"/>
      <c r="H1" s="11"/>
      <c r="I1" s="11"/>
      <c r="J1" s="11"/>
      <c r="K1" s="11"/>
      <c r="L1" s="11"/>
      <c r="M1" s="11"/>
      <c r="N1" s="11"/>
      <c r="O1" s="11"/>
      <c r="P1" s="11"/>
    </row>
    <row r="2" spans="2:16" x14ac:dyDescent="0.25">
      <c r="B2" s="18" t="s">
        <v>63</v>
      </c>
      <c r="C2" s="19"/>
      <c r="D2" s="19"/>
      <c r="E2" s="19"/>
      <c r="F2" s="19"/>
      <c r="G2" s="19"/>
      <c r="H2" s="19"/>
      <c r="I2" s="19"/>
      <c r="J2" s="19"/>
      <c r="K2" s="19"/>
      <c r="L2" s="19"/>
      <c r="M2" s="19"/>
      <c r="N2" s="19"/>
      <c r="O2" s="19"/>
      <c r="P2" s="19"/>
    </row>
    <row r="3" spans="2:16" x14ac:dyDescent="0.25">
      <c r="B3" s="6" t="s">
        <v>64</v>
      </c>
      <c r="C3" s="11"/>
      <c r="D3" s="11"/>
      <c r="E3" s="11"/>
      <c r="F3" s="11"/>
      <c r="G3" s="11"/>
      <c r="H3" s="11"/>
      <c r="I3" s="11"/>
      <c r="J3" s="11"/>
      <c r="K3" s="11"/>
      <c r="L3" s="11"/>
      <c r="M3" s="11"/>
      <c r="N3" s="11"/>
      <c r="O3" s="11"/>
      <c r="P3" s="11"/>
    </row>
    <row r="4" spans="2:16" ht="8.1" customHeight="1" x14ac:dyDescent="0.25"/>
    <row r="5" spans="2:16" ht="14.25" customHeight="1" x14ac:dyDescent="0.25">
      <c r="H5" s="26" t="s">
        <v>116</v>
      </c>
      <c r="L5" s="26" t="s">
        <v>116</v>
      </c>
    </row>
    <row r="6" spans="2:16" x14ac:dyDescent="0.25">
      <c r="B6" s="6" t="s">
        <v>11</v>
      </c>
      <c r="C6" s="6"/>
      <c r="D6" s="7" t="s">
        <v>2</v>
      </c>
      <c r="E6" s="7"/>
      <c r="F6" s="7" t="s">
        <v>12</v>
      </c>
      <c r="G6" s="7"/>
      <c r="H6" s="7" t="s">
        <v>12</v>
      </c>
      <c r="I6" s="7"/>
      <c r="J6" s="7" t="s">
        <v>111</v>
      </c>
      <c r="K6" s="11"/>
      <c r="L6" s="7" t="s">
        <v>115</v>
      </c>
      <c r="M6" s="7"/>
      <c r="N6" s="7" t="s">
        <v>112</v>
      </c>
      <c r="O6" s="11"/>
      <c r="P6" s="7" t="s">
        <v>13</v>
      </c>
    </row>
    <row r="7" spans="2:16" ht="8.1" customHeight="1" x14ac:dyDescent="0.25">
      <c r="B7" s="30"/>
      <c r="C7" s="30"/>
      <c r="D7" s="29"/>
      <c r="E7" s="29"/>
      <c r="F7" s="29"/>
      <c r="G7" s="29"/>
      <c r="H7" s="29"/>
      <c r="I7" s="29"/>
      <c r="J7" s="29"/>
      <c r="L7" s="29"/>
      <c r="M7" s="29"/>
      <c r="N7" s="29"/>
      <c r="O7" s="15"/>
      <c r="P7" s="29"/>
    </row>
    <row r="8" spans="2:16" x14ac:dyDescent="0.25">
      <c r="B8" s="30" t="s">
        <v>129</v>
      </c>
      <c r="C8" s="30"/>
      <c r="D8" s="29"/>
      <c r="E8" s="29"/>
      <c r="F8" s="29"/>
      <c r="G8" s="29"/>
      <c r="H8" s="29"/>
      <c r="I8" s="29"/>
      <c r="J8" s="29"/>
      <c r="L8" s="29"/>
      <c r="M8" s="29"/>
      <c r="N8" s="29"/>
      <c r="O8" s="15"/>
      <c r="P8" s="29"/>
    </row>
    <row r="9" spans="2:16" x14ac:dyDescent="0.25">
      <c r="B9" s="40" t="s">
        <v>130</v>
      </c>
      <c r="C9" s="30"/>
      <c r="D9" s="41" t="s">
        <v>146</v>
      </c>
      <c r="E9" s="41"/>
      <c r="F9" s="42">
        <v>1000</v>
      </c>
      <c r="G9" s="29"/>
      <c r="H9" s="99"/>
      <c r="I9" s="9"/>
      <c r="J9" s="9">
        <v>8</v>
      </c>
      <c r="L9" s="73"/>
      <c r="M9" s="29"/>
      <c r="N9" s="43">
        <f>J9*F9</f>
        <v>8000</v>
      </c>
      <c r="O9" s="15"/>
      <c r="P9" s="94">
        <f>H9*L9</f>
        <v>0</v>
      </c>
    </row>
    <row r="10" spans="2:16" ht="8.1" customHeight="1" x14ac:dyDescent="0.25">
      <c r="B10" s="6"/>
      <c r="C10" s="6"/>
      <c r="D10" s="7"/>
      <c r="E10" s="7"/>
      <c r="F10" s="7"/>
      <c r="G10" s="7"/>
      <c r="H10" s="81"/>
      <c r="I10" s="7"/>
      <c r="J10" s="7"/>
      <c r="K10" s="11"/>
      <c r="L10" s="7"/>
      <c r="M10" s="7"/>
      <c r="N10" s="7"/>
      <c r="O10" s="11"/>
      <c r="P10" s="7"/>
    </row>
    <row r="11" spans="2:16" ht="8.1" customHeight="1" x14ac:dyDescent="0.25">
      <c r="B11" s="30"/>
      <c r="C11" s="30"/>
      <c r="D11" s="29"/>
      <c r="E11" s="29"/>
      <c r="F11" s="29"/>
      <c r="G11" s="29"/>
      <c r="H11" s="82"/>
      <c r="I11" s="29"/>
      <c r="J11" s="29"/>
      <c r="L11" s="29"/>
      <c r="M11" s="29"/>
      <c r="N11" s="29"/>
      <c r="O11" s="15"/>
      <c r="P11" s="29"/>
    </row>
    <row r="12" spans="2:16" x14ac:dyDescent="0.25">
      <c r="B12" s="54" t="s">
        <v>14</v>
      </c>
      <c r="H12" s="83"/>
    </row>
    <row r="13" spans="2:16" x14ac:dyDescent="0.25">
      <c r="B13" s="20" t="s">
        <v>1</v>
      </c>
      <c r="D13" s="1" t="s">
        <v>3</v>
      </c>
      <c r="E13" s="1"/>
      <c r="F13" s="1">
        <v>0.5</v>
      </c>
      <c r="H13" s="76"/>
      <c r="I13" s="9"/>
      <c r="J13" s="9">
        <v>18</v>
      </c>
      <c r="L13" s="67"/>
      <c r="N13" s="9">
        <f>J13*F13</f>
        <v>9</v>
      </c>
      <c r="P13" s="94">
        <f>H13*L13</f>
        <v>0</v>
      </c>
    </row>
    <row r="14" spans="2:16" x14ac:dyDescent="0.25">
      <c r="B14" s="20" t="s">
        <v>10</v>
      </c>
      <c r="D14" s="1"/>
      <c r="E14" s="1"/>
      <c r="F14" s="1"/>
      <c r="H14" s="84"/>
      <c r="L14" s="58"/>
      <c r="N14" s="9"/>
      <c r="P14" s="56"/>
    </row>
    <row r="15" spans="2:16" x14ac:dyDescent="0.25">
      <c r="B15" s="20" t="s">
        <v>59</v>
      </c>
      <c r="D15" s="1" t="s">
        <v>32</v>
      </c>
      <c r="E15" s="1"/>
      <c r="F15" s="1">
        <v>20</v>
      </c>
      <c r="H15" s="76"/>
      <c r="I15" s="9"/>
      <c r="J15" s="9">
        <v>0.63</v>
      </c>
      <c r="L15" s="67"/>
      <c r="N15" s="9">
        <f t="shared" ref="N15:N20" si="0">J15*F15</f>
        <v>12.6</v>
      </c>
      <c r="P15" s="94">
        <f>H15*L15</f>
        <v>0</v>
      </c>
    </row>
    <row r="16" spans="2:16" x14ac:dyDescent="0.25">
      <c r="B16" s="20" t="s">
        <v>65</v>
      </c>
      <c r="D16" s="1" t="s">
        <v>32</v>
      </c>
      <c r="E16" s="1"/>
      <c r="F16" s="1">
        <v>50</v>
      </c>
      <c r="H16" s="76"/>
      <c r="I16" s="9"/>
      <c r="J16" s="9">
        <v>0.25</v>
      </c>
      <c r="L16" s="67"/>
      <c r="N16" s="9">
        <f t="shared" si="0"/>
        <v>12.5</v>
      </c>
      <c r="P16" s="94">
        <f t="shared" ref="P16:P20" si="1">H16*L16</f>
        <v>0</v>
      </c>
    </row>
    <row r="17" spans="2:16" x14ac:dyDescent="0.25">
      <c r="B17" s="20" t="s">
        <v>66</v>
      </c>
      <c r="D17" s="1" t="s">
        <v>32</v>
      </c>
      <c r="E17" s="1"/>
      <c r="F17" s="1">
        <v>21</v>
      </c>
      <c r="H17" s="76"/>
      <c r="I17" s="9"/>
      <c r="J17" s="9">
        <v>0.28999999999999998</v>
      </c>
      <c r="L17" s="67"/>
      <c r="N17" s="9">
        <f t="shared" si="0"/>
        <v>6.09</v>
      </c>
      <c r="P17" s="94">
        <f t="shared" si="1"/>
        <v>0</v>
      </c>
    </row>
    <row r="18" spans="2:16" x14ac:dyDescent="0.25">
      <c r="B18" s="20" t="s">
        <v>67</v>
      </c>
      <c r="D18" s="1" t="s">
        <v>32</v>
      </c>
      <c r="E18" s="1"/>
      <c r="F18" s="1">
        <v>47.5</v>
      </c>
      <c r="H18" s="76"/>
      <c r="I18" s="9"/>
      <c r="J18" s="9">
        <v>0.45</v>
      </c>
      <c r="L18" s="67"/>
      <c r="N18" s="9">
        <f t="shared" si="0"/>
        <v>21.375</v>
      </c>
      <c r="P18" s="94">
        <f t="shared" si="1"/>
        <v>0</v>
      </c>
    </row>
    <row r="19" spans="2:16" x14ac:dyDescent="0.25">
      <c r="B19" s="20" t="s">
        <v>68</v>
      </c>
      <c r="D19" s="1" t="s">
        <v>32</v>
      </c>
      <c r="E19" s="1"/>
      <c r="F19" s="1">
        <v>6</v>
      </c>
      <c r="H19" s="76"/>
      <c r="I19" s="9"/>
      <c r="J19" s="9">
        <v>1.85</v>
      </c>
      <c r="L19" s="67"/>
      <c r="N19" s="9">
        <f t="shared" si="0"/>
        <v>11.100000000000001</v>
      </c>
      <c r="P19" s="94">
        <f t="shared" si="1"/>
        <v>0</v>
      </c>
    </row>
    <row r="20" spans="2:16" x14ac:dyDescent="0.25">
      <c r="B20" s="20" t="s">
        <v>77</v>
      </c>
      <c r="D20" s="1" t="s">
        <v>9</v>
      </c>
      <c r="E20" s="1"/>
      <c r="F20" s="1">
        <v>1</v>
      </c>
      <c r="H20" s="76"/>
      <c r="I20" s="9"/>
      <c r="J20" s="9">
        <v>10</v>
      </c>
      <c r="L20" s="67"/>
      <c r="N20" s="9">
        <f t="shared" si="0"/>
        <v>10</v>
      </c>
      <c r="P20" s="94">
        <f t="shared" si="1"/>
        <v>0</v>
      </c>
    </row>
    <row r="21" spans="2:16" x14ac:dyDescent="0.25">
      <c r="B21" s="20" t="s">
        <v>119</v>
      </c>
      <c r="D21" s="1"/>
      <c r="E21" s="1"/>
      <c r="F21" s="1"/>
      <c r="H21" s="77"/>
      <c r="I21" s="9"/>
      <c r="J21" s="9"/>
      <c r="L21" s="58"/>
      <c r="N21" s="9"/>
      <c r="P21" s="56"/>
    </row>
    <row r="22" spans="2:16" x14ac:dyDescent="0.25">
      <c r="B22" s="20" t="s">
        <v>127</v>
      </c>
      <c r="D22" s="1" t="s">
        <v>9</v>
      </c>
      <c r="E22" s="1"/>
      <c r="F22" s="1">
        <v>1</v>
      </c>
      <c r="H22" s="76"/>
      <c r="I22" s="9"/>
      <c r="J22" s="9">
        <v>48.75</v>
      </c>
      <c r="L22" s="67"/>
      <c r="N22" s="9">
        <f>J22*F22</f>
        <v>48.75</v>
      </c>
      <c r="P22" s="94">
        <f>H22*L22</f>
        <v>0</v>
      </c>
    </row>
    <row r="23" spans="2:16" x14ac:dyDescent="0.25">
      <c r="B23" s="20" t="s">
        <v>121</v>
      </c>
      <c r="D23" s="1" t="s">
        <v>9</v>
      </c>
      <c r="E23" s="1"/>
      <c r="F23" s="1">
        <v>1</v>
      </c>
      <c r="H23" s="76"/>
      <c r="I23" s="9"/>
      <c r="J23" s="9">
        <v>361.04</v>
      </c>
      <c r="L23" s="67"/>
      <c r="N23" s="9">
        <f>J23*F23</f>
        <v>361.04</v>
      </c>
      <c r="P23" s="94">
        <f t="shared" ref="P23:P26" si="2">H23*L23</f>
        <v>0</v>
      </c>
    </row>
    <row r="24" spans="2:16" x14ac:dyDescent="0.25">
      <c r="B24" s="20" t="s">
        <v>33</v>
      </c>
      <c r="D24" s="1" t="s">
        <v>9</v>
      </c>
      <c r="E24" s="1"/>
      <c r="F24" s="1">
        <v>1</v>
      </c>
      <c r="H24" s="76"/>
      <c r="I24" s="9"/>
      <c r="J24" s="9">
        <v>321.19</v>
      </c>
      <c r="L24" s="67"/>
      <c r="N24" s="9">
        <f>J24*F24</f>
        <v>321.19</v>
      </c>
      <c r="P24" s="94">
        <f t="shared" si="2"/>
        <v>0</v>
      </c>
    </row>
    <row r="25" spans="2:16" x14ac:dyDescent="0.25">
      <c r="B25" s="20" t="s">
        <v>69</v>
      </c>
      <c r="D25" s="1" t="s">
        <v>9</v>
      </c>
      <c r="E25" s="1"/>
      <c r="F25" s="1">
        <v>1</v>
      </c>
      <c r="H25" s="76"/>
      <c r="I25" s="9"/>
      <c r="J25" s="9">
        <v>185.5</v>
      </c>
      <c r="L25" s="67"/>
      <c r="N25" s="9">
        <f>J25*F25</f>
        <v>185.5</v>
      </c>
      <c r="P25" s="94">
        <f t="shared" si="2"/>
        <v>0</v>
      </c>
    </row>
    <row r="26" spans="2:16" x14ac:dyDescent="0.25">
      <c r="B26" s="20" t="s">
        <v>133</v>
      </c>
      <c r="D26" s="1" t="s">
        <v>9</v>
      </c>
      <c r="E26" s="1"/>
      <c r="F26" s="1">
        <v>1</v>
      </c>
      <c r="H26" s="76"/>
      <c r="I26" s="9"/>
      <c r="J26" s="9">
        <v>54.09</v>
      </c>
      <c r="L26" s="67"/>
      <c r="N26" s="9">
        <f>J26*F26</f>
        <v>54.09</v>
      </c>
      <c r="P26" s="94">
        <f t="shared" si="2"/>
        <v>0</v>
      </c>
    </row>
    <row r="27" spans="2:16" x14ac:dyDescent="0.25">
      <c r="B27" s="20" t="s">
        <v>5</v>
      </c>
      <c r="D27" s="1"/>
      <c r="E27" s="1"/>
      <c r="F27" s="1"/>
      <c r="H27" s="77"/>
      <c r="I27" s="9"/>
      <c r="J27" s="9"/>
      <c r="L27" s="58"/>
      <c r="N27" s="9"/>
      <c r="P27" s="56"/>
    </row>
    <row r="28" spans="2:16" x14ac:dyDescent="0.25">
      <c r="B28" s="20" t="s">
        <v>70</v>
      </c>
      <c r="D28" s="1" t="s">
        <v>9</v>
      </c>
      <c r="E28" s="1"/>
      <c r="F28" s="1">
        <v>1</v>
      </c>
      <c r="H28" s="76"/>
      <c r="I28" s="9"/>
      <c r="J28" s="9">
        <v>100</v>
      </c>
      <c r="L28" s="67"/>
      <c r="N28" s="9">
        <f t="shared" ref="N28:N33" si="3">J28*F28</f>
        <v>100</v>
      </c>
      <c r="P28" s="94">
        <f>H28*L28</f>
        <v>0</v>
      </c>
    </row>
    <row r="29" spans="2:16" x14ac:dyDescent="0.25">
      <c r="B29" s="20" t="s">
        <v>71</v>
      </c>
      <c r="D29" s="1" t="s">
        <v>9</v>
      </c>
      <c r="E29" s="1"/>
      <c r="F29" s="1">
        <v>1</v>
      </c>
      <c r="H29" s="76"/>
      <c r="I29" s="9"/>
      <c r="J29" s="9">
        <v>50</v>
      </c>
      <c r="L29" s="67"/>
      <c r="N29" s="9">
        <f t="shared" si="3"/>
        <v>50</v>
      </c>
      <c r="P29" s="94">
        <f t="shared" ref="P29:P33" si="4">H29*L29</f>
        <v>0</v>
      </c>
    </row>
    <row r="30" spans="2:16" x14ac:dyDescent="0.25">
      <c r="B30" s="20" t="s">
        <v>134</v>
      </c>
      <c r="D30" s="1" t="s">
        <v>0</v>
      </c>
      <c r="E30" s="1"/>
      <c r="F30" s="1">
        <v>28.4</v>
      </c>
      <c r="H30" s="76"/>
      <c r="I30" s="9"/>
      <c r="J30" s="9">
        <v>15</v>
      </c>
      <c r="L30" s="67"/>
      <c r="N30" s="9">
        <f t="shared" si="3"/>
        <v>426</v>
      </c>
      <c r="P30" s="94">
        <f t="shared" si="4"/>
        <v>0</v>
      </c>
    </row>
    <row r="31" spans="2:16" x14ac:dyDescent="0.25">
      <c r="B31" s="20" t="s">
        <v>35</v>
      </c>
      <c r="D31" s="1" t="s">
        <v>0</v>
      </c>
      <c r="E31" s="1"/>
      <c r="F31" s="1">
        <v>7.6</v>
      </c>
      <c r="H31" s="76"/>
      <c r="I31" s="9"/>
      <c r="J31" s="9">
        <v>18</v>
      </c>
      <c r="L31" s="67"/>
      <c r="N31" s="9">
        <f t="shared" si="3"/>
        <v>136.79999999999998</v>
      </c>
      <c r="P31" s="94">
        <f t="shared" si="4"/>
        <v>0</v>
      </c>
    </row>
    <row r="32" spans="2:16" x14ac:dyDescent="0.25">
      <c r="B32" s="20" t="s">
        <v>72</v>
      </c>
      <c r="D32" s="1" t="s">
        <v>7</v>
      </c>
      <c r="E32" s="1"/>
      <c r="F32" s="16">
        <v>1210</v>
      </c>
      <c r="H32" s="99"/>
      <c r="I32" s="9"/>
      <c r="J32" s="9">
        <v>1.67</v>
      </c>
      <c r="L32" s="67"/>
      <c r="N32" s="9">
        <f t="shared" si="3"/>
        <v>2020.6999999999998</v>
      </c>
      <c r="P32" s="94">
        <f t="shared" si="4"/>
        <v>0</v>
      </c>
    </row>
    <row r="33" spans="2:16" x14ac:dyDescent="0.25">
      <c r="B33" s="20" t="s">
        <v>73</v>
      </c>
      <c r="D33" s="1" t="s">
        <v>76</v>
      </c>
      <c r="E33" s="1"/>
      <c r="F33" s="16">
        <v>1210</v>
      </c>
      <c r="H33" s="99"/>
      <c r="I33" s="9"/>
      <c r="J33" s="9">
        <v>1.5</v>
      </c>
      <c r="L33" s="67"/>
      <c r="N33" s="9">
        <f t="shared" si="3"/>
        <v>1815</v>
      </c>
      <c r="P33" s="94">
        <f t="shared" si="4"/>
        <v>0</v>
      </c>
    </row>
    <row r="34" spans="2:16" x14ac:dyDescent="0.25">
      <c r="B34" s="20" t="s">
        <v>20</v>
      </c>
      <c r="D34" s="1"/>
      <c r="E34" s="1"/>
      <c r="F34" s="1"/>
      <c r="H34" s="77"/>
      <c r="I34" s="9"/>
      <c r="J34" s="9"/>
      <c r="L34" s="58"/>
      <c r="N34" s="9"/>
      <c r="P34" s="56"/>
    </row>
    <row r="35" spans="2:16" x14ac:dyDescent="0.25">
      <c r="B35" s="20" t="s">
        <v>74</v>
      </c>
      <c r="D35" s="1" t="s">
        <v>8</v>
      </c>
      <c r="E35" s="1"/>
      <c r="F35" s="1"/>
      <c r="H35" s="76"/>
      <c r="I35" s="9"/>
      <c r="J35" s="9"/>
      <c r="L35" s="67"/>
      <c r="N35" s="9"/>
      <c r="P35" s="94">
        <f>H35*L35</f>
        <v>0</v>
      </c>
    </row>
    <row r="36" spans="2:16" x14ac:dyDescent="0.25">
      <c r="B36" s="20" t="s">
        <v>75</v>
      </c>
      <c r="D36" s="1" t="s">
        <v>9</v>
      </c>
      <c r="E36" s="1"/>
      <c r="F36" s="1">
        <v>1</v>
      </c>
      <c r="H36" s="76"/>
      <c r="I36" s="9"/>
      <c r="J36" s="9">
        <v>40</v>
      </c>
      <c r="L36" s="67"/>
      <c r="N36" s="9">
        <f t="shared" ref="N36:N41" si="5">J36*F36</f>
        <v>40</v>
      </c>
      <c r="P36" s="94">
        <f t="shared" ref="P36:P41" si="6">H36*L36</f>
        <v>0</v>
      </c>
    </row>
    <row r="37" spans="2:16" x14ac:dyDescent="0.25">
      <c r="B37" s="20" t="s">
        <v>61</v>
      </c>
      <c r="D37" s="1" t="s">
        <v>32</v>
      </c>
      <c r="E37" s="1"/>
      <c r="F37" s="1">
        <v>10</v>
      </c>
      <c r="H37" s="76"/>
      <c r="I37" s="9"/>
      <c r="J37" s="9">
        <v>1.19</v>
      </c>
      <c r="L37" s="67"/>
      <c r="N37" s="9">
        <f t="shared" si="5"/>
        <v>11.899999999999999</v>
      </c>
      <c r="P37" s="94">
        <f t="shared" si="6"/>
        <v>0</v>
      </c>
    </row>
    <row r="38" spans="2:16" x14ac:dyDescent="0.25">
      <c r="B38" s="20" t="s">
        <v>135</v>
      </c>
      <c r="D38" s="1" t="s">
        <v>9</v>
      </c>
      <c r="E38" s="1"/>
      <c r="F38" s="1">
        <v>1</v>
      </c>
      <c r="H38" s="76"/>
      <c r="I38" s="9"/>
      <c r="J38" s="9">
        <v>192</v>
      </c>
      <c r="L38" s="67"/>
      <c r="N38" s="9">
        <f t="shared" si="5"/>
        <v>192</v>
      </c>
      <c r="P38" s="94">
        <f t="shared" si="6"/>
        <v>0</v>
      </c>
    </row>
    <row r="39" spans="2:16" x14ac:dyDescent="0.25">
      <c r="B39" s="20" t="s">
        <v>136</v>
      </c>
      <c r="D39" s="1" t="s">
        <v>9</v>
      </c>
      <c r="E39" s="1"/>
      <c r="F39" s="1">
        <v>1</v>
      </c>
      <c r="H39" s="76"/>
      <c r="I39" s="9"/>
      <c r="J39" s="9">
        <v>89</v>
      </c>
      <c r="L39" s="67"/>
      <c r="N39" s="9">
        <f t="shared" si="5"/>
        <v>89</v>
      </c>
      <c r="P39" s="94">
        <f t="shared" si="6"/>
        <v>0</v>
      </c>
    </row>
    <row r="40" spans="2:16" x14ac:dyDescent="0.25">
      <c r="B40" s="20" t="s">
        <v>36</v>
      </c>
      <c r="D40" s="1" t="s">
        <v>7</v>
      </c>
      <c r="E40" s="1"/>
      <c r="F40" s="1">
        <v>400</v>
      </c>
      <c r="H40" s="76"/>
      <c r="I40" s="9"/>
      <c r="J40" s="9">
        <v>0.8</v>
      </c>
      <c r="L40" s="67"/>
      <c r="N40" s="9">
        <f t="shared" si="5"/>
        <v>320</v>
      </c>
      <c r="P40" s="94">
        <f t="shared" si="6"/>
        <v>0</v>
      </c>
    </row>
    <row r="41" spans="2:16" x14ac:dyDescent="0.25">
      <c r="B41" s="20" t="s">
        <v>38</v>
      </c>
      <c r="D41" s="1" t="s">
        <v>31</v>
      </c>
      <c r="E41" s="1"/>
      <c r="F41" s="1">
        <v>58.5</v>
      </c>
      <c r="H41" s="76"/>
      <c r="I41" s="9"/>
      <c r="J41" s="9">
        <v>3.05</v>
      </c>
      <c r="L41" s="67"/>
      <c r="N41" s="9">
        <f t="shared" si="5"/>
        <v>178.42499999999998</v>
      </c>
      <c r="P41" s="94">
        <f t="shared" si="6"/>
        <v>0</v>
      </c>
    </row>
    <row r="42" spans="2:16" x14ac:dyDescent="0.25">
      <c r="B42" s="20" t="s">
        <v>21</v>
      </c>
      <c r="D42" s="1"/>
      <c r="E42" s="1"/>
      <c r="F42" s="1"/>
      <c r="H42" s="77"/>
      <c r="I42" s="9"/>
      <c r="J42" s="9"/>
      <c r="L42" s="58"/>
      <c r="N42" s="9"/>
      <c r="P42" s="56"/>
    </row>
    <row r="43" spans="2:16" x14ac:dyDescent="0.25">
      <c r="B43" s="20" t="s">
        <v>43</v>
      </c>
      <c r="D43" s="1" t="s">
        <v>9</v>
      </c>
      <c r="E43" s="1"/>
      <c r="F43" s="1">
        <v>1</v>
      </c>
      <c r="H43" s="76"/>
      <c r="I43" s="9"/>
      <c r="J43" s="9">
        <v>24.13</v>
      </c>
      <c r="L43" s="67"/>
      <c r="N43" s="9">
        <f>J43*F43</f>
        <v>24.13</v>
      </c>
      <c r="P43" s="94">
        <f>H43*L43</f>
        <v>0</v>
      </c>
    </row>
    <row r="44" spans="2:16" x14ac:dyDescent="0.25">
      <c r="B44" s="20" t="s">
        <v>44</v>
      </c>
      <c r="D44" s="1" t="s">
        <v>9</v>
      </c>
      <c r="E44" s="1"/>
      <c r="F44" s="1">
        <v>1</v>
      </c>
      <c r="H44" s="76"/>
      <c r="I44" s="9"/>
      <c r="J44" s="9">
        <v>85.74</v>
      </c>
      <c r="L44" s="67"/>
      <c r="N44" s="9">
        <f>J44*F44</f>
        <v>85.74</v>
      </c>
      <c r="P44" s="94">
        <f t="shared" ref="P44:P46" si="7">H44*L44</f>
        <v>0</v>
      </c>
    </row>
    <row r="45" spans="2:16" x14ac:dyDescent="0.25">
      <c r="B45" t="s">
        <v>189</v>
      </c>
      <c r="D45" s="74"/>
      <c r="E45" s="1"/>
      <c r="F45" s="1"/>
      <c r="H45" s="76"/>
      <c r="I45" s="9"/>
      <c r="J45" s="9"/>
      <c r="L45" s="67"/>
      <c r="N45" s="9"/>
      <c r="P45" s="94">
        <f t="shared" si="7"/>
        <v>0</v>
      </c>
    </row>
    <row r="46" spans="2:16" x14ac:dyDescent="0.25">
      <c r="B46" t="s">
        <v>189</v>
      </c>
      <c r="D46" s="75"/>
      <c r="E46" s="1"/>
      <c r="F46" s="1"/>
      <c r="H46" s="76"/>
      <c r="I46" s="9"/>
      <c r="J46" s="9"/>
      <c r="L46" s="67"/>
      <c r="N46" s="9"/>
      <c r="P46" s="94">
        <f t="shared" si="7"/>
        <v>0</v>
      </c>
    </row>
    <row r="47" spans="2:16" x14ac:dyDescent="0.25">
      <c r="B47" s="20" t="s">
        <v>45</v>
      </c>
      <c r="D47" s="1" t="s">
        <v>9</v>
      </c>
      <c r="E47" s="1"/>
      <c r="F47" s="1">
        <v>1</v>
      </c>
      <c r="H47" s="78"/>
      <c r="I47" s="9"/>
      <c r="J47" s="9">
        <v>233.67</v>
      </c>
      <c r="L47" s="67"/>
      <c r="N47" s="10">
        <f>J47*F47</f>
        <v>233.67</v>
      </c>
      <c r="P47" s="94">
        <f>$L$47</f>
        <v>0</v>
      </c>
    </row>
    <row r="48" spans="2:16" x14ac:dyDescent="0.25">
      <c r="B48" s="44" t="s">
        <v>25</v>
      </c>
      <c r="H48" s="78"/>
      <c r="I48" s="9"/>
      <c r="J48" s="9"/>
      <c r="N48" s="45">
        <f>SUM(N13:N47)</f>
        <v>6776.5999999999995</v>
      </c>
      <c r="P48" s="88">
        <f>SUM(P13:P47)</f>
        <v>0</v>
      </c>
    </row>
    <row r="49" spans="2:16" ht="8.1" customHeight="1" x14ac:dyDescent="0.25">
      <c r="B49" s="11"/>
      <c r="C49" s="11"/>
      <c r="D49" s="11"/>
      <c r="E49" s="11"/>
      <c r="F49" s="11"/>
      <c r="G49" s="11"/>
      <c r="H49" s="79"/>
      <c r="I49" s="10"/>
      <c r="J49" s="10"/>
      <c r="K49" s="11"/>
      <c r="L49" s="11"/>
      <c r="M49" s="11"/>
      <c r="N49" s="10"/>
      <c r="O49" s="11"/>
      <c r="P49" s="11"/>
    </row>
    <row r="50" spans="2:16" ht="8.1" customHeight="1" x14ac:dyDescent="0.25">
      <c r="B50" s="15"/>
      <c r="C50" s="15"/>
      <c r="D50" s="15"/>
      <c r="E50" s="15"/>
      <c r="F50" s="15"/>
      <c r="G50" s="15"/>
      <c r="H50" s="78"/>
      <c r="I50" s="36"/>
      <c r="J50" s="36"/>
      <c r="L50" s="15"/>
      <c r="M50" s="15"/>
      <c r="N50" s="36"/>
      <c r="O50" s="15"/>
      <c r="P50" s="15"/>
    </row>
    <row r="51" spans="2:16" x14ac:dyDescent="0.25">
      <c r="B51" s="3" t="s">
        <v>26</v>
      </c>
      <c r="H51" s="80"/>
      <c r="I51" s="9"/>
      <c r="J51" s="9"/>
      <c r="N51" s="9"/>
    </row>
    <row r="52" spans="2:16" x14ac:dyDescent="0.25">
      <c r="B52" t="s">
        <v>46</v>
      </c>
      <c r="D52" s="1" t="s">
        <v>9</v>
      </c>
      <c r="E52" s="1"/>
      <c r="F52" s="1">
        <v>1</v>
      </c>
      <c r="H52" s="76"/>
      <c r="I52" s="9"/>
      <c r="J52" s="9">
        <v>65.19</v>
      </c>
      <c r="L52" s="67"/>
      <c r="N52" s="9">
        <f>J52*F52</f>
        <v>65.19</v>
      </c>
      <c r="P52" s="94">
        <f>H52*L52</f>
        <v>0</v>
      </c>
    </row>
    <row r="53" spans="2:16" x14ac:dyDescent="0.25">
      <c r="B53" t="s">
        <v>193</v>
      </c>
      <c r="D53" s="1" t="s">
        <v>9</v>
      </c>
      <c r="E53" s="1"/>
      <c r="F53" s="1">
        <v>1</v>
      </c>
      <c r="H53" s="76"/>
      <c r="I53" s="9"/>
      <c r="J53" s="9">
        <v>110.31</v>
      </c>
      <c r="L53" s="67"/>
      <c r="N53" s="9">
        <f>J53*F53</f>
        <v>110.31</v>
      </c>
      <c r="P53" s="94">
        <f t="shared" ref="P53:P55" si="8">H53*L53</f>
        <v>0</v>
      </c>
    </row>
    <row r="54" spans="2:16" x14ac:dyDescent="0.25">
      <c r="B54" t="s">
        <v>188</v>
      </c>
      <c r="D54" s="74"/>
      <c r="E54" s="1"/>
      <c r="F54" s="1"/>
      <c r="H54" s="76"/>
      <c r="I54" s="9"/>
      <c r="J54" s="9"/>
      <c r="L54" s="67"/>
      <c r="N54" s="9"/>
      <c r="P54" s="94">
        <f t="shared" si="8"/>
        <v>0</v>
      </c>
    </row>
    <row r="55" spans="2:16" x14ac:dyDescent="0.25">
      <c r="B55" t="s">
        <v>47</v>
      </c>
      <c r="D55" s="1" t="s">
        <v>9</v>
      </c>
      <c r="E55" s="1"/>
      <c r="F55" s="1">
        <v>1</v>
      </c>
      <c r="H55" s="76"/>
      <c r="I55" s="9"/>
      <c r="J55" s="9">
        <v>200</v>
      </c>
      <c r="L55" s="67"/>
      <c r="N55" s="10">
        <f>J55*F55</f>
        <v>200</v>
      </c>
      <c r="P55" s="94">
        <f t="shared" si="8"/>
        <v>0</v>
      </c>
    </row>
    <row r="56" spans="2:16" x14ac:dyDescent="0.25">
      <c r="B56" s="31" t="s">
        <v>27</v>
      </c>
      <c r="I56" s="9"/>
      <c r="N56" s="38">
        <f>SUM(N52:N55)</f>
        <v>375.5</v>
      </c>
      <c r="P56" s="88">
        <f>SUM(P52:P55)</f>
        <v>0</v>
      </c>
    </row>
    <row r="57" spans="2:16" ht="8.1" customHeight="1" x14ac:dyDescent="0.25">
      <c r="B57" s="47"/>
      <c r="C57" s="11"/>
      <c r="D57" s="11"/>
      <c r="E57" s="11"/>
      <c r="F57" s="11"/>
      <c r="G57" s="11"/>
      <c r="H57" s="10"/>
      <c r="I57" s="10"/>
      <c r="J57" s="11"/>
      <c r="K57" s="11"/>
      <c r="L57" s="11"/>
      <c r="M57" s="11"/>
      <c r="N57" s="33"/>
      <c r="O57" s="11"/>
      <c r="P57" s="11"/>
    </row>
    <row r="58" spans="2:16" ht="8.1" customHeight="1" x14ac:dyDescent="0.25">
      <c r="B58" s="31"/>
      <c r="H58" s="9"/>
      <c r="I58" s="9"/>
      <c r="J58" s="9"/>
      <c r="N58" s="46"/>
      <c r="P58" s="15"/>
    </row>
    <row r="59" spans="2:16" x14ac:dyDescent="0.25">
      <c r="B59" s="3" t="s">
        <v>28</v>
      </c>
      <c r="H59" s="9"/>
      <c r="I59" s="9"/>
      <c r="J59" s="9"/>
      <c r="N59" s="39">
        <f>N48+N56</f>
        <v>7152.0999999999995</v>
      </c>
      <c r="P59" s="90">
        <f>P48+P56</f>
        <v>0</v>
      </c>
    </row>
    <row r="60" spans="2:16" ht="8.1" customHeight="1" x14ac:dyDescent="0.25">
      <c r="B60" s="11"/>
      <c r="C60" s="11"/>
      <c r="D60" s="11"/>
      <c r="E60" s="11"/>
      <c r="F60" s="11"/>
      <c r="G60" s="11"/>
      <c r="H60" s="11"/>
      <c r="I60" s="11"/>
      <c r="J60" s="11"/>
      <c r="K60" s="11"/>
      <c r="L60" s="11"/>
      <c r="M60" s="11"/>
      <c r="N60" s="11"/>
      <c r="O60" s="11"/>
      <c r="P60" s="11"/>
    </row>
    <row r="61" spans="2:16" ht="8.1" customHeight="1" x14ac:dyDescent="0.25">
      <c r="B61" s="15"/>
      <c r="C61" s="15"/>
      <c r="D61" s="15"/>
      <c r="E61" s="15"/>
      <c r="F61" s="15"/>
      <c r="G61" s="15"/>
      <c r="H61" s="15"/>
      <c r="I61" s="15"/>
      <c r="J61" s="15"/>
      <c r="K61" s="15"/>
      <c r="L61" s="15"/>
      <c r="M61" s="15"/>
      <c r="N61" s="15"/>
      <c r="O61" s="15"/>
      <c r="P61" s="15"/>
    </row>
    <row r="62" spans="2:16" x14ac:dyDescent="0.25">
      <c r="B62" s="3" t="s">
        <v>131</v>
      </c>
      <c r="N62" s="50">
        <f>N9-N48</f>
        <v>1223.4000000000005</v>
      </c>
      <c r="P62" s="90">
        <f>P9-P48</f>
        <v>0</v>
      </c>
    </row>
    <row r="63" spans="2:16" x14ac:dyDescent="0.25">
      <c r="B63" s="3" t="s">
        <v>132</v>
      </c>
      <c r="N63" s="50">
        <f>N9-N59</f>
        <v>847.90000000000055</v>
      </c>
      <c r="P63" s="90">
        <f>P9-P59</f>
        <v>0</v>
      </c>
    </row>
    <row r="64" spans="2:16" ht="8.1" customHeight="1" thickBot="1" x14ac:dyDescent="0.3">
      <c r="B64" s="24"/>
      <c r="C64" s="24"/>
      <c r="D64" s="24"/>
      <c r="E64" s="24"/>
      <c r="F64" s="24"/>
      <c r="G64" s="24"/>
      <c r="H64" s="24"/>
      <c r="I64" s="24"/>
      <c r="J64" s="24"/>
      <c r="K64" s="24"/>
      <c r="L64" s="24"/>
      <c r="M64" s="24"/>
      <c r="N64" s="24"/>
      <c r="O64" s="24"/>
      <c r="P64" s="24"/>
    </row>
    <row r="65" spans="2:2" ht="8.1" customHeight="1" x14ac:dyDescent="0.25"/>
    <row r="66" spans="2:2" x14ac:dyDescent="0.25">
      <c r="B66" t="s">
        <v>137</v>
      </c>
    </row>
    <row r="67" spans="2:2" x14ac:dyDescent="0.25">
      <c r="B67" t="s">
        <v>138</v>
      </c>
    </row>
    <row r="68" spans="2:2" x14ac:dyDescent="0.25">
      <c r="B68" t="s">
        <v>139</v>
      </c>
    </row>
    <row r="69" spans="2:2" x14ac:dyDescent="0.25">
      <c r="B69" t="s">
        <v>140</v>
      </c>
    </row>
    <row r="70" spans="2:2" x14ac:dyDescent="0.25">
      <c r="B70" t="s">
        <v>141</v>
      </c>
    </row>
    <row r="71" spans="2:2" x14ac:dyDescent="0.25">
      <c r="B71" t="s">
        <v>142</v>
      </c>
    </row>
    <row r="72" spans="2:2" x14ac:dyDescent="0.25">
      <c r="B72" t="s">
        <v>143</v>
      </c>
    </row>
    <row r="73" spans="2:2" x14ac:dyDescent="0.25">
      <c r="B73" t="s">
        <v>144</v>
      </c>
    </row>
    <row r="74" spans="2:2" x14ac:dyDescent="0.25">
      <c r="B74" t="s">
        <v>145</v>
      </c>
    </row>
    <row r="75" spans="2:2" x14ac:dyDescent="0.25">
      <c r="B75" t="s">
        <v>184</v>
      </c>
    </row>
    <row r="76" spans="2:2" x14ac:dyDescent="0.25">
      <c r="B76" t="s">
        <v>187</v>
      </c>
    </row>
    <row r="77" spans="2:2" x14ac:dyDescent="0.25">
      <c r="B77" t="s">
        <v>160</v>
      </c>
    </row>
  </sheetData>
  <pageMargins left="0.25" right="0.25" top="0.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110B-DE5E-4FC8-B79C-351E9DB6E98B}">
  <sheetPr>
    <tabColor rgb="FF92D050"/>
  </sheetPr>
  <dimension ref="B2:R71"/>
  <sheetViews>
    <sheetView workbookViewId="0">
      <selection activeCell="L51" sqref="L8:L51"/>
    </sheetView>
  </sheetViews>
  <sheetFormatPr defaultRowHeight="15" x14ac:dyDescent="0.25"/>
  <cols>
    <col min="2" max="2" width="25.140625" customWidth="1"/>
    <col min="3" max="3" width="3.42578125" customWidth="1"/>
    <col min="4" max="4" width="11.140625" customWidth="1"/>
    <col min="5" max="5" width="3.42578125" customWidth="1"/>
    <col min="6" max="6" width="11.140625" customWidth="1"/>
    <col min="7" max="7" width="3.42578125" customWidth="1"/>
    <col min="8" max="8" width="10.140625" customWidth="1"/>
    <col min="9" max="9" width="3.42578125" customWidth="1"/>
    <col min="10" max="10" width="10.5703125" customWidth="1"/>
    <col min="11" max="11" width="3.42578125" customWidth="1"/>
    <col min="12" max="12" width="10.42578125" customWidth="1"/>
    <col min="13" max="13" width="3.42578125" customWidth="1"/>
    <col min="14" max="14" width="10" customWidth="1"/>
    <col min="15" max="15" width="3.42578125" customWidth="1"/>
    <col min="16" max="16" width="12.5703125" bestFit="1" customWidth="1"/>
  </cols>
  <sheetData>
    <row r="2" spans="2:18" x14ac:dyDescent="0.25">
      <c r="B2" s="13" t="s">
        <v>78</v>
      </c>
      <c r="C2" s="14"/>
      <c r="D2" s="14"/>
      <c r="E2" s="14"/>
      <c r="F2" s="14"/>
      <c r="G2" s="14"/>
      <c r="H2" s="14"/>
      <c r="I2" s="14"/>
      <c r="J2" s="14"/>
      <c r="K2" s="14"/>
      <c r="L2" s="14"/>
      <c r="M2" s="14"/>
      <c r="N2" s="14"/>
      <c r="O2" s="14"/>
      <c r="P2" s="14"/>
      <c r="Q2" s="15"/>
      <c r="R2" s="15"/>
    </row>
    <row r="3" spans="2:18" ht="8.1" customHeight="1" x14ac:dyDescent="0.25"/>
    <row r="4" spans="2:18" ht="14.45" customHeight="1" x14ac:dyDescent="0.25">
      <c r="H4" s="26" t="s">
        <v>116</v>
      </c>
      <c r="L4" s="26" t="s">
        <v>116</v>
      </c>
      <c r="P4" s="26" t="s">
        <v>117</v>
      </c>
    </row>
    <row r="5" spans="2:18" ht="14.45" customHeight="1" x14ac:dyDescent="0.25">
      <c r="B5" s="21" t="s">
        <v>11</v>
      </c>
      <c r="C5" s="5"/>
      <c r="D5" s="5" t="s">
        <v>2</v>
      </c>
      <c r="E5" s="26"/>
      <c r="F5" s="5" t="s">
        <v>12</v>
      </c>
      <c r="G5" s="5"/>
      <c r="H5" s="26" t="s">
        <v>12</v>
      </c>
      <c r="I5" s="26"/>
      <c r="J5" s="5" t="s">
        <v>115</v>
      </c>
      <c r="L5" s="26" t="s">
        <v>115</v>
      </c>
      <c r="M5" s="5"/>
      <c r="N5" s="5" t="s">
        <v>128</v>
      </c>
      <c r="O5" s="5"/>
      <c r="P5" s="5" t="s">
        <v>118</v>
      </c>
    </row>
    <row r="6" spans="2:18" ht="8.1" customHeight="1" x14ac:dyDescent="0.25">
      <c r="B6" s="11"/>
      <c r="C6" s="11"/>
      <c r="D6" s="11"/>
      <c r="E6" s="11"/>
      <c r="F6" s="11"/>
      <c r="G6" s="11"/>
      <c r="H6" s="11"/>
      <c r="I6" s="11"/>
      <c r="J6" s="11"/>
      <c r="K6" s="11"/>
      <c r="L6" s="11"/>
      <c r="M6" s="11"/>
      <c r="N6" s="11"/>
      <c r="O6" s="11"/>
      <c r="P6" s="11"/>
    </row>
    <row r="7" spans="2:18" ht="14.45" customHeight="1" x14ac:dyDescent="0.25">
      <c r="B7" s="3" t="s">
        <v>129</v>
      </c>
    </row>
    <row r="8" spans="2:18" ht="14.45" customHeight="1" x14ac:dyDescent="0.25">
      <c r="B8" t="s">
        <v>130</v>
      </c>
      <c r="D8" s="1" t="s">
        <v>146</v>
      </c>
      <c r="E8" s="1"/>
      <c r="F8" s="1">
        <v>750</v>
      </c>
      <c r="H8" s="68"/>
      <c r="J8" s="9">
        <v>5</v>
      </c>
      <c r="L8" s="67"/>
      <c r="N8" s="9">
        <f>J8*F8</f>
        <v>3750</v>
      </c>
      <c r="P8" s="92">
        <f>H8*L8</f>
        <v>0</v>
      </c>
    </row>
    <row r="9" spans="2:18" ht="8.1" customHeight="1" x14ac:dyDescent="0.25">
      <c r="B9" s="11"/>
      <c r="C9" s="11"/>
      <c r="D9" s="11"/>
      <c r="E9" s="11"/>
      <c r="F9" s="11"/>
      <c r="G9" s="11"/>
      <c r="H9" s="11"/>
      <c r="I9" s="11"/>
      <c r="J9" s="11"/>
      <c r="K9" s="11"/>
      <c r="L9" s="11"/>
      <c r="M9" s="11"/>
      <c r="N9" s="11"/>
      <c r="O9" s="11"/>
      <c r="P9" s="11"/>
      <c r="Q9" s="5"/>
    </row>
    <row r="10" spans="2:18" ht="8.1" customHeight="1" x14ac:dyDescent="0.25"/>
    <row r="11" spans="2:18" x14ac:dyDescent="0.25">
      <c r="B11" s="3" t="s">
        <v>14</v>
      </c>
    </row>
    <row r="12" spans="2:18" x14ac:dyDescent="0.25">
      <c r="B12" t="s">
        <v>1</v>
      </c>
      <c r="D12" s="1" t="s">
        <v>3</v>
      </c>
      <c r="E12" s="1"/>
      <c r="F12" s="1">
        <v>0.5</v>
      </c>
      <c r="H12" s="76"/>
      <c r="I12" s="9"/>
      <c r="J12" s="9">
        <v>18</v>
      </c>
      <c r="L12" s="67"/>
      <c r="N12" s="9">
        <f>J12*F12</f>
        <v>9</v>
      </c>
      <c r="P12" s="92">
        <f>H12*L12</f>
        <v>0</v>
      </c>
    </row>
    <row r="13" spans="2:18" x14ac:dyDescent="0.25">
      <c r="B13" t="s">
        <v>10</v>
      </c>
      <c r="D13" s="1"/>
      <c r="E13" s="1"/>
      <c r="F13" s="1"/>
      <c r="H13" s="60"/>
      <c r="I13" s="9"/>
      <c r="J13" s="9"/>
      <c r="L13" s="58"/>
      <c r="N13" s="9"/>
      <c r="P13" s="56"/>
    </row>
    <row r="14" spans="2:18" x14ac:dyDescent="0.25">
      <c r="B14" t="s">
        <v>59</v>
      </c>
      <c r="D14" s="1" t="s">
        <v>32</v>
      </c>
      <c r="E14" s="1"/>
      <c r="F14" s="1">
        <v>40</v>
      </c>
      <c r="H14" s="76"/>
      <c r="I14" s="9"/>
      <c r="J14" s="9">
        <v>0.63</v>
      </c>
      <c r="L14" s="67"/>
      <c r="N14" s="9">
        <f t="shared" ref="N14:N19" si="0">J14*F14</f>
        <v>25.2</v>
      </c>
      <c r="P14" s="92">
        <f>H14*L14</f>
        <v>0</v>
      </c>
    </row>
    <row r="15" spans="2:18" x14ac:dyDescent="0.25">
      <c r="B15" t="s">
        <v>65</v>
      </c>
      <c r="D15" s="1" t="s">
        <v>32</v>
      </c>
      <c r="E15" s="1"/>
      <c r="F15" s="1">
        <v>80</v>
      </c>
      <c r="H15" s="76"/>
      <c r="I15" s="9"/>
      <c r="J15" s="9">
        <v>0.25</v>
      </c>
      <c r="L15" s="67"/>
      <c r="N15" s="9">
        <f t="shared" si="0"/>
        <v>20</v>
      </c>
      <c r="P15" s="92">
        <f t="shared" ref="P15:P19" si="1">H15*L15</f>
        <v>0</v>
      </c>
    </row>
    <row r="16" spans="2:18" x14ac:dyDescent="0.25">
      <c r="B16" t="s">
        <v>66</v>
      </c>
      <c r="D16" s="1" t="s">
        <v>32</v>
      </c>
      <c r="E16" s="1"/>
      <c r="F16" s="1">
        <v>21</v>
      </c>
      <c r="H16" s="76"/>
      <c r="I16" s="9"/>
      <c r="J16" s="9">
        <v>0.28999999999999998</v>
      </c>
      <c r="L16" s="67"/>
      <c r="N16" s="9">
        <f t="shared" si="0"/>
        <v>6.09</v>
      </c>
      <c r="P16" s="92">
        <f t="shared" si="1"/>
        <v>0</v>
      </c>
    </row>
    <row r="17" spans="2:16" x14ac:dyDescent="0.25">
      <c r="B17" t="s">
        <v>79</v>
      </c>
      <c r="D17" s="1" t="s">
        <v>32</v>
      </c>
      <c r="E17" s="1"/>
      <c r="F17" s="1">
        <v>6</v>
      </c>
      <c r="H17" s="76"/>
      <c r="I17" s="9"/>
      <c r="J17" s="9">
        <v>1.85</v>
      </c>
      <c r="L17" s="67"/>
      <c r="N17" s="9">
        <f t="shared" si="0"/>
        <v>11.100000000000001</v>
      </c>
      <c r="P17" s="92">
        <f t="shared" si="1"/>
        <v>0</v>
      </c>
    </row>
    <row r="18" spans="2:16" x14ac:dyDescent="0.25">
      <c r="B18" t="s">
        <v>80</v>
      </c>
      <c r="D18" s="1" t="s">
        <v>32</v>
      </c>
      <c r="E18" s="1"/>
      <c r="F18" s="1">
        <v>50</v>
      </c>
      <c r="H18" s="76"/>
      <c r="I18" s="9"/>
      <c r="J18" s="9">
        <v>0.45</v>
      </c>
      <c r="L18" s="67"/>
      <c r="N18" s="9">
        <f t="shared" si="0"/>
        <v>22.5</v>
      </c>
      <c r="P18" s="92">
        <f t="shared" si="1"/>
        <v>0</v>
      </c>
    </row>
    <row r="19" spans="2:16" x14ac:dyDescent="0.25">
      <c r="B19" t="s">
        <v>82</v>
      </c>
      <c r="D19" s="1" t="s">
        <v>9</v>
      </c>
      <c r="E19" s="1"/>
      <c r="F19" s="1">
        <v>1</v>
      </c>
      <c r="H19" s="76"/>
      <c r="I19" s="9"/>
      <c r="J19" s="9">
        <v>10</v>
      </c>
      <c r="L19" s="67"/>
      <c r="N19" s="9">
        <f t="shared" si="0"/>
        <v>10</v>
      </c>
      <c r="P19" s="92">
        <f t="shared" si="1"/>
        <v>0</v>
      </c>
    </row>
    <row r="20" spans="2:16" x14ac:dyDescent="0.25">
      <c r="B20" t="s">
        <v>6</v>
      </c>
      <c r="D20" s="1"/>
      <c r="E20" s="1"/>
      <c r="F20" s="1"/>
      <c r="H20" s="77"/>
      <c r="I20" s="9"/>
      <c r="J20" s="9"/>
      <c r="L20" s="58"/>
      <c r="N20" s="9"/>
      <c r="P20" s="56"/>
    </row>
    <row r="21" spans="2:16" x14ac:dyDescent="0.25">
      <c r="B21" t="s">
        <v>127</v>
      </c>
      <c r="D21" s="1" t="s">
        <v>9</v>
      </c>
      <c r="E21" s="1"/>
      <c r="F21" s="1">
        <v>1</v>
      </c>
      <c r="H21" s="76"/>
      <c r="I21" s="9"/>
      <c r="J21" s="9">
        <v>53.87</v>
      </c>
      <c r="L21" s="67"/>
      <c r="N21" s="9">
        <f>J21*F21</f>
        <v>53.87</v>
      </c>
      <c r="P21" s="87">
        <f>H21*L21</f>
        <v>0</v>
      </c>
    </row>
    <row r="22" spans="2:16" x14ac:dyDescent="0.25">
      <c r="B22" t="s">
        <v>121</v>
      </c>
      <c r="D22" s="1" t="s">
        <v>9</v>
      </c>
      <c r="E22" s="1"/>
      <c r="F22" s="1">
        <v>1</v>
      </c>
      <c r="H22" s="76"/>
      <c r="I22" s="9"/>
      <c r="J22" s="9">
        <v>369.37</v>
      </c>
      <c r="L22" s="67"/>
      <c r="N22" s="9">
        <f>J22*F22</f>
        <v>369.37</v>
      </c>
      <c r="P22" s="87">
        <f t="shared" ref="P22:P24" si="2">H22*L22</f>
        <v>0</v>
      </c>
    </row>
    <row r="23" spans="2:16" x14ac:dyDescent="0.25">
      <c r="B23" t="s">
        <v>126</v>
      </c>
      <c r="D23" s="1" t="s">
        <v>9</v>
      </c>
      <c r="E23" s="1"/>
      <c r="F23" s="1">
        <v>1</v>
      </c>
      <c r="H23" s="76"/>
      <c r="I23" s="9"/>
      <c r="J23" s="9">
        <v>359.91</v>
      </c>
      <c r="L23" s="67"/>
      <c r="N23" s="9">
        <f>J23*F23</f>
        <v>359.91</v>
      </c>
      <c r="P23" s="87">
        <f t="shared" si="2"/>
        <v>0</v>
      </c>
    </row>
    <row r="24" spans="2:16" x14ac:dyDescent="0.25">
      <c r="B24" t="s">
        <v>148</v>
      </c>
      <c r="D24" s="1" t="s">
        <v>9</v>
      </c>
      <c r="E24" s="1"/>
      <c r="F24" s="1">
        <v>1</v>
      </c>
      <c r="H24" s="76"/>
      <c r="I24" s="9"/>
      <c r="J24" s="9">
        <v>28.85</v>
      </c>
      <c r="K24" s="8"/>
      <c r="L24" s="67"/>
      <c r="N24" s="9">
        <f>J24*F24</f>
        <v>28.85</v>
      </c>
      <c r="P24" s="87">
        <f t="shared" si="2"/>
        <v>0</v>
      </c>
    </row>
    <row r="25" spans="2:16" x14ac:dyDescent="0.25">
      <c r="B25" t="s">
        <v>5</v>
      </c>
      <c r="D25" s="1"/>
      <c r="E25" s="1"/>
      <c r="F25" s="1"/>
      <c r="H25" s="77"/>
      <c r="I25" s="9"/>
      <c r="J25" s="9"/>
      <c r="L25" s="58"/>
      <c r="N25" s="9"/>
      <c r="P25" s="56"/>
    </row>
    <row r="26" spans="2:16" x14ac:dyDescent="0.25">
      <c r="B26" t="s">
        <v>71</v>
      </c>
      <c r="D26" s="1" t="s">
        <v>9</v>
      </c>
      <c r="E26" s="1"/>
      <c r="F26" s="1">
        <v>1</v>
      </c>
      <c r="H26" s="76"/>
      <c r="I26" s="9"/>
      <c r="J26" s="9">
        <v>50</v>
      </c>
      <c r="L26" s="67"/>
      <c r="N26" s="9">
        <f>J26*F26</f>
        <v>50</v>
      </c>
      <c r="P26" s="87">
        <f>H26*L26</f>
        <v>0</v>
      </c>
    </row>
    <row r="27" spans="2:16" x14ac:dyDescent="0.25">
      <c r="B27" t="s">
        <v>35</v>
      </c>
      <c r="D27" s="1" t="s">
        <v>0</v>
      </c>
      <c r="E27" s="1"/>
      <c r="F27" s="1">
        <v>7.6</v>
      </c>
      <c r="H27" s="76"/>
      <c r="I27" s="9"/>
      <c r="J27" s="9">
        <v>18</v>
      </c>
      <c r="L27" s="67"/>
      <c r="N27" s="9">
        <f>J27*F27</f>
        <v>136.79999999999998</v>
      </c>
      <c r="P27" s="87">
        <f t="shared" ref="P27:P30" si="3">H27*L27</f>
        <v>0</v>
      </c>
    </row>
    <row r="28" spans="2:16" x14ac:dyDescent="0.25">
      <c r="B28" t="s">
        <v>72</v>
      </c>
      <c r="D28" s="1" t="s">
        <v>7</v>
      </c>
      <c r="E28" s="1"/>
      <c r="F28" s="1">
        <v>272</v>
      </c>
      <c r="H28" s="76"/>
      <c r="I28" s="9"/>
      <c r="J28" s="9">
        <v>2</v>
      </c>
      <c r="L28" s="67"/>
      <c r="N28" s="9">
        <f>J28*F28</f>
        <v>544</v>
      </c>
      <c r="P28" s="87">
        <f t="shared" si="3"/>
        <v>0</v>
      </c>
    </row>
    <row r="29" spans="2:16" x14ac:dyDescent="0.25">
      <c r="B29" t="s">
        <v>149</v>
      </c>
      <c r="D29" s="1" t="s">
        <v>0</v>
      </c>
      <c r="E29" s="1"/>
      <c r="F29" s="1">
        <v>1</v>
      </c>
      <c r="H29" s="76"/>
      <c r="I29" s="9"/>
      <c r="J29" s="9">
        <v>15</v>
      </c>
      <c r="L29" s="67"/>
      <c r="N29" s="9">
        <f>J29*F29</f>
        <v>15</v>
      </c>
      <c r="P29" s="87">
        <f t="shared" si="3"/>
        <v>0</v>
      </c>
    </row>
    <row r="30" spans="2:16" x14ac:dyDescent="0.25">
      <c r="B30" t="s">
        <v>73</v>
      </c>
      <c r="D30" s="1" t="s">
        <v>76</v>
      </c>
      <c r="E30" s="1"/>
      <c r="F30" s="1">
        <v>750</v>
      </c>
      <c r="H30" s="76"/>
      <c r="I30" s="9"/>
      <c r="J30" s="9">
        <v>1.25</v>
      </c>
      <c r="L30" s="67"/>
      <c r="N30" s="9">
        <f>J30*F30</f>
        <v>937.5</v>
      </c>
      <c r="P30" s="87">
        <f t="shared" si="3"/>
        <v>0</v>
      </c>
    </row>
    <row r="31" spans="2:16" x14ac:dyDescent="0.25">
      <c r="B31" t="s">
        <v>20</v>
      </c>
      <c r="D31" s="1"/>
      <c r="E31" s="1"/>
      <c r="F31" s="1"/>
      <c r="H31" s="77"/>
      <c r="I31" s="9"/>
      <c r="J31" s="9"/>
      <c r="L31" s="58"/>
      <c r="N31" s="9"/>
      <c r="P31" s="56"/>
    </row>
    <row r="32" spans="2:16" x14ac:dyDescent="0.25">
      <c r="B32" t="s">
        <v>74</v>
      </c>
      <c r="D32" s="1" t="s">
        <v>8</v>
      </c>
      <c r="E32" s="1"/>
      <c r="F32" s="1">
        <v>1</v>
      </c>
      <c r="H32" s="76"/>
      <c r="I32" s="9"/>
      <c r="J32" s="9"/>
      <c r="L32" s="67"/>
      <c r="N32" s="9"/>
      <c r="P32" s="87">
        <f>H32*L32</f>
        <v>0</v>
      </c>
    </row>
    <row r="33" spans="2:16" x14ac:dyDescent="0.25">
      <c r="B33" t="s">
        <v>75</v>
      </c>
      <c r="D33" s="1" t="s">
        <v>9</v>
      </c>
      <c r="E33" s="1"/>
      <c r="F33" s="1">
        <v>1</v>
      </c>
      <c r="H33" s="76"/>
      <c r="I33" s="9"/>
      <c r="J33" s="9">
        <v>40</v>
      </c>
      <c r="L33" s="67"/>
      <c r="N33" s="9">
        <f>J33*F33</f>
        <v>40</v>
      </c>
      <c r="P33" s="87">
        <f t="shared" ref="P33:P37" si="4">H33*L33</f>
        <v>0</v>
      </c>
    </row>
    <row r="34" spans="2:16" x14ac:dyDescent="0.25">
      <c r="B34" t="s">
        <v>61</v>
      </c>
      <c r="D34" s="1" t="s">
        <v>32</v>
      </c>
      <c r="E34" s="1"/>
      <c r="F34" s="1">
        <v>10</v>
      </c>
      <c r="H34" s="76"/>
      <c r="I34" s="9"/>
      <c r="J34" s="9">
        <v>1.19</v>
      </c>
      <c r="L34" s="67"/>
      <c r="N34" s="9">
        <f>J34*F34</f>
        <v>11.899999999999999</v>
      </c>
      <c r="P34" s="87">
        <f t="shared" si="4"/>
        <v>0</v>
      </c>
    </row>
    <row r="35" spans="2:16" x14ac:dyDescent="0.25">
      <c r="B35" t="s">
        <v>150</v>
      </c>
      <c r="D35" s="1" t="s">
        <v>9</v>
      </c>
      <c r="E35" s="1"/>
      <c r="F35" s="1">
        <v>1</v>
      </c>
      <c r="H35" s="76"/>
      <c r="I35" s="9"/>
      <c r="J35" s="9">
        <v>36</v>
      </c>
      <c r="L35" s="67"/>
      <c r="N35" s="9">
        <f>J35*F35</f>
        <v>36</v>
      </c>
      <c r="P35" s="87">
        <f t="shared" si="4"/>
        <v>0</v>
      </c>
    </row>
    <row r="36" spans="2:16" x14ac:dyDescent="0.25">
      <c r="B36" t="s">
        <v>151</v>
      </c>
      <c r="D36" s="1" t="s">
        <v>9</v>
      </c>
      <c r="E36" s="1"/>
      <c r="F36" s="1">
        <v>1</v>
      </c>
      <c r="H36" s="76"/>
      <c r="I36" s="9"/>
      <c r="J36" s="9">
        <v>15</v>
      </c>
      <c r="L36" s="67"/>
      <c r="N36" s="9">
        <f>J36*F36</f>
        <v>15</v>
      </c>
      <c r="P36" s="87">
        <f t="shared" si="4"/>
        <v>0</v>
      </c>
    </row>
    <row r="37" spans="2:16" x14ac:dyDescent="0.25">
      <c r="B37" t="s">
        <v>38</v>
      </c>
      <c r="D37" s="1" t="s">
        <v>31</v>
      </c>
      <c r="E37" s="1"/>
      <c r="F37" s="1">
        <v>54.3</v>
      </c>
      <c r="H37" s="76"/>
      <c r="I37" s="9"/>
      <c r="J37" s="9">
        <v>3.05</v>
      </c>
      <c r="L37" s="67"/>
      <c r="N37" s="9">
        <f>J37*F37</f>
        <v>165.61499999999998</v>
      </c>
      <c r="P37" s="87">
        <f t="shared" si="4"/>
        <v>0</v>
      </c>
    </row>
    <row r="38" spans="2:16" x14ac:dyDescent="0.25">
      <c r="B38" t="s">
        <v>21</v>
      </c>
      <c r="D38" s="1"/>
      <c r="E38" s="1"/>
      <c r="F38" s="1"/>
      <c r="H38" s="77"/>
      <c r="I38" s="9"/>
      <c r="J38" s="9"/>
      <c r="L38" s="58"/>
      <c r="N38" s="9"/>
      <c r="P38" s="56"/>
    </row>
    <row r="39" spans="2:16" x14ac:dyDescent="0.25">
      <c r="B39" t="s">
        <v>43</v>
      </c>
      <c r="D39" s="1" t="s">
        <v>9</v>
      </c>
      <c r="E39" s="1"/>
      <c r="F39" s="1">
        <v>1</v>
      </c>
      <c r="H39" s="76"/>
      <c r="I39" s="9"/>
      <c r="J39" s="9">
        <v>21.25</v>
      </c>
      <c r="L39" s="67"/>
      <c r="N39" s="9">
        <f>J39*F39</f>
        <v>21.25</v>
      </c>
      <c r="P39" s="87">
        <f>H39*L39</f>
        <v>0</v>
      </c>
    </row>
    <row r="40" spans="2:16" x14ac:dyDescent="0.25">
      <c r="B40" t="s">
        <v>44</v>
      </c>
      <c r="D40" s="1" t="s">
        <v>9</v>
      </c>
      <c r="E40" s="1"/>
      <c r="F40" s="1">
        <v>1</v>
      </c>
      <c r="H40" s="76"/>
      <c r="I40" s="9"/>
      <c r="J40" s="9">
        <v>81.42</v>
      </c>
      <c r="L40" s="67"/>
      <c r="N40" s="9">
        <f>J40*F40</f>
        <v>81.42</v>
      </c>
      <c r="P40" s="87">
        <f t="shared" ref="P40:P42" si="5">H40*L40</f>
        <v>0</v>
      </c>
    </row>
    <row r="41" spans="2:16" x14ac:dyDescent="0.25">
      <c r="B41" t="s">
        <v>189</v>
      </c>
      <c r="D41" s="74"/>
      <c r="E41" s="1"/>
      <c r="F41" s="1"/>
      <c r="H41" s="76"/>
      <c r="I41" s="9"/>
      <c r="J41" s="9"/>
      <c r="L41" s="67"/>
      <c r="N41" s="9"/>
      <c r="P41" s="87">
        <f t="shared" si="5"/>
        <v>0</v>
      </c>
    </row>
    <row r="42" spans="2:16" x14ac:dyDescent="0.25">
      <c r="B42" t="s">
        <v>189</v>
      </c>
      <c r="D42" s="75"/>
      <c r="E42" s="1"/>
      <c r="F42" s="1"/>
      <c r="H42" s="76"/>
      <c r="I42" s="9"/>
      <c r="J42" s="9"/>
      <c r="L42" s="67"/>
      <c r="N42" s="9"/>
      <c r="P42" s="87">
        <f t="shared" si="5"/>
        <v>0</v>
      </c>
    </row>
    <row r="43" spans="2:16" x14ac:dyDescent="0.25">
      <c r="B43" t="s">
        <v>45</v>
      </c>
      <c r="D43" s="1" t="s">
        <v>9</v>
      </c>
      <c r="E43" s="1"/>
      <c r="F43" s="1">
        <v>1</v>
      </c>
      <c r="H43" s="78"/>
      <c r="I43" s="9"/>
      <c r="J43" s="9">
        <v>100.87</v>
      </c>
      <c r="L43" s="70"/>
      <c r="N43" s="10">
        <f>J43*F43</f>
        <v>100.87</v>
      </c>
      <c r="P43" s="87">
        <f>$L$43</f>
        <v>0</v>
      </c>
    </row>
    <row r="44" spans="2:16" x14ac:dyDescent="0.25">
      <c r="B44" s="31" t="s">
        <v>25</v>
      </c>
      <c r="D44" s="1"/>
      <c r="E44" s="1"/>
      <c r="F44" s="1"/>
      <c r="H44" s="78"/>
      <c r="I44" s="9"/>
      <c r="J44" s="9"/>
      <c r="L44" s="1"/>
      <c r="N44" s="45">
        <f>SUM(N12:N43)</f>
        <v>3071.2449999999999</v>
      </c>
      <c r="P44" s="88">
        <f>SUM(P12:P43)</f>
        <v>0</v>
      </c>
    </row>
    <row r="45" spans="2:16" ht="8.1" customHeight="1" x14ac:dyDescent="0.25">
      <c r="B45" s="11"/>
      <c r="C45" s="11"/>
      <c r="D45" s="12"/>
      <c r="E45" s="12"/>
      <c r="F45" s="12"/>
      <c r="G45" s="11"/>
      <c r="H45" s="79"/>
      <c r="I45" s="10"/>
      <c r="J45" s="10"/>
      <c r="K45" s="11"/>
      <c r="L45" s="12"/>
      <c r="M45" s="11"/>
      <c r="N45" s="10"/>
      <c r="O45" s="11"/>
      <c r="P45" s="11"/>
    </row>
    <row r="46" spans="2:16" ht="8.1" customHeight="1" x14ac:dyDescent="0.25">
      <c r="D46" s="1"/>
      <c r="E46" s="1"/>
      <c r="F46" s="1"/>
      <c r="H46" s="80"/>
      <c r="I46" s="9"/>
      <c r="J46" s="9"/>
      <c r="L46" s="1"/>
      <c r="N46" s="9"/>
    </row>
    <row r="47" spans="2:16" x14ac:dyDescent="0.25">
      <c r="B47" s="3" t="s">
        <v>26</v>
      </c>
      <c r="D47" s="1"/>
      <c r="E47" s="1"/>
      <c r="F47" s="1"/>
      <c r="H47" s="80"/>
      <c r="I47" s="9"/>
      <c r="J47" s="9"/>
      <c r="L47" s="1"/>
      <c r="N47" s="9"/>
    </row>
    <row r="48" spans="2:16" x14ac:dyDescent="0.25">
      <c r="B48" t="s">
        <v>46</v>
      </c>
      <c r="D48" s="1" t="s">
        <v>9</v>
      </c>
      <c r="E48" s="1"/>
      <c r="F48" s="1">
        <v>1</v>
      </c>
      <c r="H48" s="76"/>
      <c r="I48" s="9"/>
      <c r="J48" s="9">
        <v>59.69</v>
      </c>
      <c r="L48" s="67"/>
      <c r="N48" s="9">
        <f>J48*F48</f>
        <v>59.69</v>
      </c>
      <c r="P48" s="87">
        <f>H48*L48</f>
        <v>0</v>
      </c>
    </row>
    <row r="49" spans="2:16" x14ac:dyDescent="0.25">
      <c r="B49" t="s">
        <v>194</v>
      </c>
      <c r="D49" s="1" t="s">
        <v>9</v>
      </c>
      <c r="E49" s="1"/>
      <c r="F49" s="1">
        <v>1</v>
      </c>
      <c r="H49" s="76"/>
      <c r="I49" s="9"/>
      <c r="J49" s="9">
        <v>100</v>
      </c>
      <c r="L49" s="67"/>
      <c r="N49" s="9">
        <f>J49*F49</f>
        <v>100</v>
      </c>
      <c r="P49" s="87">
        <f t="shared" ref="P49:P51" si="6">H49*L49</f>
        <v>0</v>
      </c>
    </row>
    <row r="50" spans="2:16" x14ac:dyDescent="0.25">
      <c r="B50" t="s">
        <v>188</v>
      </c>
      <c r="D50" s="74"/>
      <c r="E50" s="1"/>
      <c r="F50" s="1"/>
      <c r="H50" s="76"/>
      <c r="I50" s="9"/>
      <c r="J50" s="9"/>
      <c r="L50" s="67"/>
      <c r="N50" s="9"/>
      <c r="P50" s="87">
        <f t="shared" si="6"/>
        <v>0</v>
      </c>
    </row>
    <row r="51" spans="2:16" x14ac:dyDescent="0.25">
      <c r="B51" t="s">
        <v>47</v>
      </c>
      <c r="D51" s="1" t="s">
        <v>9</v>
      </c>
      <c r="E51" s="1"/>
      <c r="F51" s="1">
        <v>1</v>
      </c>
      <c r="H51" s="76"/>
      <c r="I51" s="9"/>
      <c r="J51" s="9">
        <v>200</v>
      </c>
      <c r="L51" s="67"/>
      <c r="N51" s="10">
        <f>J51*F51</f>
        <v>200</v>
      </c>
      <c r="P51" s="87">
        <f t="shared" si="6"/>
        <v>0</v>
      </c>
    </row>
    <row r="52" spans="2:16" x14ac:dyDescent="0.25">
      <c r="B52" s="31" t="s">
        <v>27</v>
      </c>
      <c r="H52" s="9"/>
      <c r="I52" s="9"/>
      <c r="J52" s="9"/>
      <c r="N52" s="38">
        <f>SUM(N48:N51)</f>
        <v>359.69</v>
      </c>
      <c r="P52" s="90">
        <f>SUM(P48:P51)</f>
        <v>0</v>
      </c>
    </row>
    <row r="53" spans="2:16" ht="8.1" customHeight="1" x14ac:dyDescent="0.25">
      <c r="B53" s="48"/>
      <c r="C53" s="48"/>
      <c r="D53" s="48"/>
      <c r="E53" s="48"/>
      <c r="F53" s="48"/>
      <c r="G53" s="48"/>
      <c r="H53" s="49"/>
      <c r="I53" s="49"/>
      <c r="J53" s="49"/>
      <c r="K53" s="48"/>
      <c r="L53" s="48"/>
      <c r="M53" s="48"/>
      <c r="N53" s="49"/>
      <c r="O53" s="48"/>
      <c r="P53" s="48"/>
    </row>
    <row r="54" spans="2:16" ht="8.1" customHeight="1" x14ac:dyDescent="0.25">
      <c r="B54" s="31"/>
      <c r="H54" s="9"/>
      <c r="I54" s="9"/>
      <c r="J54" s="9"/>
      <c r="N54" s="43"/>
      <c r="P54" s="15"/>
    </row>
    <row r="55" spans="2:16" x14ac:dyDescent="0.25">
      <c r="B55" s="3" t="s">
        <v>28</v>
      </c>
      <c r="H55" s="9"/>
      <c r="I55" s="9"/>
      <c r="J55" s="9"/>
      <c r="N55" s="52">
        <f>N44+N52</f>
        <v>3430.9349999999999</v>
      </c>
      <c r="P55" s="90">
        <f>P44+P52</f>
        <v>0</v>
      </c>
    </row>
    <row r="56" spans="2:16" ht="8.1" customHeight="1" x14ac:dyDescent="0.25">
      <c r="B56" s="11"/>
      <c r="C56" s="11"/>
      <c r="D56" s="11"/>
      <c r="E56" s="11"/>
      <c r="F56" s="11"/>
      <c r="G56" s="11"/>
      <c r="H56" s="11"/>
      <c r="I56" s="11"/>
      <c r="J56" s="11"/>
      <c r="K56" s="11"/>
      <c r="L56" s="11"/>
      <c r="M56" s="11"/>
      <c r="N56" s="11"/>
      <c r="O56" s="11"/>
      <c r="P56" s="11"/>
    </row>
    <row r="57" spans="2:16" ht="8.1" customHeight="1" x14ac:dyDescent="0.25"/>
    <row r="58" spans="2:16" x14ac:dyDescent="0.25">
      <c r="B58" s="3" t="s">
        <v>131</v>
      </c>
      <c r="N58" s="50">
        <f>N8-N44</f>
        <v>678.75500000000011</v>
      </c>
      <c r="P58" s="90">
        <f>P8-P44</f>
        <v>0</v>
      </c>
    </row>
    <row r="59" spans="2:16" x14ac:dyDescent="0.25">
      <c r="B59" s="3" t="s">
        <v>132</v>
      </c>
      <c r="N59" s="50">
        <f>N8-N55</f>
        <v>319.06500000000005</v>
      </c>
      <c r="P59" s="90">
        <f>P8-P55</f>
        <v>0</v>
      </c>
    </row>
    <row r="60" spans="2:16" ht="8.1" customHeight="1" thickBot="1" x14ac:dyDescent="0.3">
      <c r="B60" s="24"/>
      <c r="C60" s="24"/>
      <c r="D60" s="24"/>
      <c r="E60" s="24"/>
      <c r="F60" s="24"/>
      <c r="G60" s="24"/>
      <c r="H60" s="24"/>
      <c r="I60" s="24"/>
      <c r="J60" s="24"/>
      <c r="K60" s="24"/>
      <c r="L60" s="24"/>
      <c r="M60" s="24"/>
      <c r="N60" s="24"/>
      <c r="O60" s="24"/>
      <c r="P60" s="24"/>
    </row>
    <row r="61" spans="2:16" ht="8.1" customHeight="1" x14ac:dyDescent="0.25"/>
    <row r="62" spans="2:16" x14ac:dyDescent="0.25">
      <c r="B62" t="s">
        <v>137</v>
      </c>
    </row>
    <row r="63" spans="2:16" x14ac:dyDescent="0.25">
      <c r="B63" t="s">
        <v>138</v>
      </c>
    </row>
    <row r="64" spans="2:16" x14ac:dyDescent="0.25">
      <c r="B64" t="s">
        <v>139</v>
      </c>
    </row>
    <row r="65" spans="2:2" x14ac:dyDescent="0.25">
      <c r="B65" t="s">
        <v>147</v>
      </c>
    </row>
    <row r="66" spans="2:2" x14ac:dyDescent="0.25">
      <c r="B66" t="s">
        <v>142</v>
      </c>
    </row>
    <row r="67" spans="2:2" x14ac:dyDescent="0.25">
      <c r="B67" t="s">
        <v>143</v>
      </c>
    </row>
    <row r="68" spans="2:2" x14ac:dyDescent="0.25">
      <c r="B68" t="s">
        <v>144</v>
      </c>
    </row>
    <row r="69" spans="2:2" x14ac:dyDescent="0.25">
      <c r="B69" t="s">
        <v>184</v>
      </c>
    </row>
    <row r="70" spans="2:2" x14ac:dyDescent="0.25">
      <c r="B70" t="s">
        <v>187</v>
      </c>
    </row>
    <row r="71" spans="2:2" x14ac:dyDescent="0.25">
      <c r="B71" t="s">
        <v>160</v>
      </c>
    </row>
  </sheetData>
  <pageMargins left="0.25" right="0.25" top="0.5" bottom="0.75" header="0.3" footer="0.3"/>
  <pageSetup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EE8D-98B0-4D24-A1B6-C4CC6A4B168F}">
  <sheetPr>
    <tabColor theme="5"/>
  </sheetPr>
  <dimension ref="B2:S69"/>
  <sheetViews>
    <sheetView workbookViewId="0">
      <selection activeCell="H49" sqref="H9:H49"/>
    </sheetView>
  </sheetViews>
  <sheetFormatPr defaultRowHeight="15" x14ac:dyDescent="0.25"/>
  <cols>
    <col min="2" max="2" width="29" customWidth="1"/>
    <col min="3" max="3" width="3.42578125" customWidth="1"/>
    <col min="4" max="4" width="10.140625" customWidth="1"/>
    <col min="5" max="5" width="3.140625" customWidth="1"/>
    <col min="6" max="6" width="10.140625" customWidth="1"/>
    <col min="7" max="7" width="3.42578125" customWidth="1"/>
    <col min="8" max="8" width="12.140625" customWidth="1"/>
    <col min="9" max="9" width="3.140625" customWidth="1"/>
    <col min="10" max="10" width="10.140625" customWidth="1"/>
    <col min="11" max="11" width="3.42578125" customWidth="1"/>
    <col min="12" max="12" width="11.7109375" customWidth="1"/>
    <col min="13" max="13" width="3.42578125" customWidth="1"/>
    <col min="14" max="14" width="10.5703125" customWidth="1"/>
    <col min="15" max="15" width="3.42578125" customWidth="1"/>
    <col min="16" max="16" width="12.85546875" bestFit="1" customWidth="1"/>
  </cols>
  <sheetData>
    <row r="2" spans="2:19" x14ac:dyDescent="0.25">
      <c r="B2" s="13" t="s">
        <v>83</v>
      </c>
      <c r="C2" s="14"/>
      <c r="D2" s="14"/>
      <c r="E2" s="14"/>
      <c r="F2" s="14"/>
      <c r="G2" s="14"/>
      <c r="H2" s="14"/>
      <c r="I2" s="14"/>
      <c r="J2" s="14"/>
      <c r="K2" s="14"/>
      <c r="L2" s="14"/>
      <c r="M2" s="14"/>
      <c r="N2" s="14"/>
      <c r="O2" s="14"/>
      <c r="P2" s="14"/>
      <c r="Q2" s="15"/>
      <c r="R2" s="15"/>
      <c r="S2" s="15"/>
    </row>
    <row r="3" spans="2:19" ht="8.1" customHeight="1" x14ac:dyDescent="0.25">
      <c r="B3" s="3"/>
      <c r="Q3" s="15"/>
      <c r="R3" s="15"/>
      <c r="S3" s="15"/>
    </row>
    <row r="4" spans="2:19" ht="14.45" customHeight="1" x14ac:dyDescent="0.25">
      <c r="B4" s="3"/>
      <c r="H4" s="26" t="s">
        <v>116</v>
      </c>
      <c r="J4" s="15"/>
      <c r="K4" s="15"/>
      <c r="L4" s="26" t="s">
        <v>116</v>
      </c>
      <c r="P4" s="26" t="s">
        <v>117</v>
      </c>
      <c r="Q4" s="15"/>
    </row>
    <row r="5" spans="2:19" x14ac:dyDescent="0.25">
      <c r="B5" s="21" t="s">
        <v>11</v>
      </c>
      <c r="C5" s="5"/>
      <c r="D5" s="5" t="s">
        <v>2</v>
      </c>
      <c r="E5" s="26"/>
      <c r="F5" s="5" t="s">
        <v>12</v>
      </c>
      <c r="G5" s="5"/>
      <c r="H5" s="26" t="s">
        <v>12</v>
      </c>
      <c r="I5" s="26"/>
      <c r="J5" s="5" t="s">
        <v>111</v>
      </c>
      <c r="K5" s="15"/>
      <c r="L5" s="26" t="s">
        <v>115</v>
      </c>
      <c r="M5" s="5"/>
      <c r="N5" s="5" t="s">
        <v>128</v>
      </c>
      <c r="O5" s="5"/>
      <c r="P5" s="5" t="s">
        <v>118</v>
      </c>
      <c r="Q5" s="15"/>
    </row>
    <row r="6" spans="2:19" ht="8.1" customHeight="1" x14ac:dyDescent="0.25">
      <c r="B6" s="11"/>
      <c r="C6" s="11"/>
      <c r="D6" s="11"/>
      <c r="E6" s="11"/>
      <c r="F6" s="11"/>
      <c r="G6" s="11"/>
      <c r="H6" s="11"/>
      <c r="I6" s="11"/>
      <c r="J6" s="11"/>
      <c r="K6" s="11"/>
      <c r="L6" s="11"/>
      <c r="M6" s="11"/>
      <c r="N6" s="11"/>
      <c r="O6" s="11"/>
      <c r="P6" s="11"/>
      <c r="Q6" s="15"/>
    </row>
    <row r="7" spans="2:19" ht="8.1" customHeight="1" x14ac:dyDescent="0.25"/>
    <row r="8" spans="2:19" ht="14.45" customHeight="1" x14ac:dyDescent="0.25">
      <c r="B8" s="3" t="s">
        <v>129</v>
      </c>
    </row>
    <row r="9" spans="2:19" ht="14.45" customHeight="1" x14ac:dyDescent="0.25">
      <c r="B9" t="s">
        <v>153</v>
      </c>
      <c r="D9" s="1" t="s">
        <v>146</v>
      </c>
      <c r="F9" s="1">
        <v>300</v>
      </c>
      <c r="H9" s="76"/>
      <c r="I9" s="9"/>
      <c r="J9" s="9">
        <v>25</v>
      </c>
      <c r="L9" s="67"/>
      <c r="N9" s="8">
        <f>J9*F9</f>
        <v>7500</v>
      </c>
      <c r="P9" s="92">
        <f>H9*L9</f>
        <v>0</v>
      </c>
    </row>
    <row r="10" spans="2:19" ht="8.1" customHeight="1" x14ac:dyDescent="0.25">
      <c r="B10" s="11"/>
      <c r="C10" s="11"/>
      <c r="D10" s="11"/>
      <c r="E10" s="11"/>
      <c r="F10" s="11"/>
      <c r="G10" s="11"/>
      <c r="H10" s="11"/>
      <c r="I10" s="11"/>
      <c r="J10" s="11"/>
      <c r="K10" s="11"/>
      <c r="L10" s="11"/>
      <c r="M10" s="11"/>
      <c r="N10" s="11"/>
      <c r="O10" s="11"/>
      <c r="P10" s="11"/>
    </row>
    <row r="11" spans="2:19" ht="8.1" customHeight="1" x14ac:dyDescent="0.25"/>
    <row r="12" spans="2:19" x14ac:dyDescent="0.25">
      <c r="B12" s="3" t="s">
        <v>152</v>
      </c>
    </row>
    <row r="13" spans="2:19" x14ac:dyDescent="0.25">
      <c r="B13" t="s">
        <v>1</v>
      </c>
      <c r="D13" s="1" t="s">
        <v>3</v>
      </c>
      <c r="E13" s="1"/>
      <c r="F13" s="1">
        <v>0.5</v>
      </c>
      <c r="H13" s="76"/>
      <c r="I13" s="9"/>
      <c r="J13" s="9">
        <v>18</v>
      </c>
      <c r="L13" s="67"/>
      <c r="N13" s="9">
        <f>J13*F13</f>
        <v>9</v>
      </c>
      <c r="P13" s="92">
        <f>H13*L13</f>
        <v>0</v>
      </c>
    </row>
    <row r="14" spans="2:19" x14ac:dyDescent="0.25">
      <c r="B14" t="s">
        <v>10</v>
      </c>
      <c r="D14" s="1"/>
      <c r="E14" s="1"/>
      <c r="F14" s="1"/>
      <c r="H14" s="56"/>
      <c r="L14" s="58"/>
      <c r="N14" s="9"/>
      <c r="P14" s="56"/>
    </row>
    <row r="15" spans="2:19" x14ac:dyDescent="0.25">
      <c r="B15" t="s">
        <v>59</v>
      </c>
      <c r="D15" s="1" t="s">
        <v>32</v>
      </c>
      <c r="E15" s="1"/>
      <c r="F15" s="1">
        <v>50</v>
      </c>
      <c r="H15" s="76"/>
      <c r="I15" s="9"/>
      <c r="J15" s="9">
        <v>0.63</v>
      </c>
      <c r="L15" s="67"/>
      <c r="N15" s="9">
        <f>J15*F15</f>
        <v>31.5</v>
      </c>
      <c r="P15" s="92">
        <f>H15*L15</f>
        <v>0</v>
      </c>
    </row>
    <row r="16" spans="2:19" x14ac:dyDescent="0.25">
      <c r="B16" t="s">
        <v>84</v>
      </c>
      <c r="D16" s="1" t="s">
        <v>32</v>
      </c>
      <c r="E16" s="1"/>
      <c r="F16" s="1">
        <v>60</v>
      </c>
      <c r="H16" s="76"/>
      <c r="I16" s="9"/>
      <c r="J16" s="9">
        <v>0.25</v>
      </c>
      <c r="L16" s="67"/>
      <c r="N16" s="9">
        <f>J16*F16</f>
        <v>15</v>
      </c>
      <c r="P16" s="92">
        <f t="shared" ref="P16:P17" si="0">H16*L16</f>
        <v>0</v>
      </c>
    </row>
    <row r="17" spans="2:16" x14ac:dyDescent="0.25">
      <c r="B17" t="s">
        <v>85</v>
      </c>
      <c r="D17" s="1" t="s">
        <v>9</v>
      </c>
      <c r="E17" s="1"/>
      <c r="F17" s="1">
        <v>1</v>
      </c>
      <c r="H17" s="76"/>
      <c r="I17" s="9"/>
      <c r="J17" s="9">
        <v>10</v>
      </c>
      <c r="L17" s="67"/>
      <c r="N17" s="9">
        <f>J17*F17</f>
        <v>10</v>
      </c>
      <c r="P17" s="92">
        <f t="shared" si="0"/>
        <v>0</v>
      </c>
    </row>
    <row r="18" spans="2:16" x14ac:dyDescent="0.25">
      <c r="B18" t="s">
        <v>6</v>
      </c>
      <c r="D18" s="1"/>
      <c r="E18" s="1"/>
      <c r="F18" s="1"/>
      <c r="H18" s="56"/>
      <c r="L18" s="58"/>
      <c r="N18" s="9"/>
      <c r="P18" s="56"/>
    </row>
    <row r="19" spans="2:16" x14ac:dyDescent="0.25">
      <c r="B19" t="s">
        <v>127</v>
      </c>
      <c r="D19" s="1" t="s">
        <v>9</v>
      </c>
      <c r="E19" s="1"/>
      <c r="F19" s="1">
        <v>1</v>
      </c>
      <c r="H19" s="76"/>
      <c r="I19" s="9"/>
      <c r="J19" s="9">
        <v>21.48</v>
      </c>
      <c r="L19" s="67"/>
      <c r="N19" s="9">
        <f>J19*F19</f>
        <v>21.48</v>
      </c>
      <c r="P19" s="92">
        <f>H19*L19</f>
        <v>0</v>
      </c>
    </row>
    <row r="20" spans="2:16" x14ac:dyDescent="0.25">
      <c r="B20" t="s">
        <v>121</v>
      </c>
      <c r="D20" s="1" t="s">
        <v>9</v>
      </c>
      <c r="E20" s="1"/>
      <c r="F20" s="1">
        <v>1</v>
      </c>
      <c r="H20" s="76"/>
      <c r="I20" s="9"/>
      <c r="J20" s="9">
        <v>270.7</v>
      </c>
      <c r="L20" s="67"/>
      <c r="N20" s="9">
        <f>J20*F20</f>
        <v>270.7</v>
      </c>
      <c r="P20" s="92">
        <f t="shared" ref="P20:P21" si="1">H20*L20</f>
        <v>0</v>
      </c>
    </row>
    <row r="21" spans="2:16" x14ac:dyDescent="0.25">
      <c r="B21" t="s">
        <v>126</v>
      </c>
      <c r="D21" s="1" t="s">
        <v>9</v>
      </c>
      <c r="E21" s="1"/>
      <c r="F21" s="1">
        <v>1</v>
      </c>
      <c r="H21" s="76"/>
      <c r="I21" s="9"/>
      <c r="J21" s="9">
        <v>201.11</v>
      </c>
      <c r="L21" s="67"/>
      <c r="N21" s="9">
        <f>J21*F21</f>
        <v>201.11</v>
      </c>
      <c r="P21" s="92">
        <f t="shared" si="1"/>
        <v>0</v>
      </c>
    </row>
    <row r="22" spans="2:16" x14ac:dyDescent="0.25">
      <c r="B22" t="s">
        <v>5</v>
      </c>
      <c r="D22" s="1"/>
      <c r="E22" s="1"/>
      <c r="F22" s="1"/>
      <c r="H22" s="60"/>
      <c r="I22" s="9"/>
      <c r="J22" s="9"/>
      <c r="L22" s="58"/>
      <c r="N22" s="9"/>
      <c r="P22" s="56"/>
    </row>
    <row r="23" spans="2:16" x14ac:dyDescent="0.25">
      <c r="B23" s="25" t="s">
        <v>113</v>
      </c>
      <c r="D23" s="1" t="s">
        <v>7</v>
      </c>
      <c r="E23" s="1"/>
      <c r="F23" s="1">
        <v>155</v>
      </c>
      <c r="H23" s="76"/>
      <c r="I23" s="9"/>
      <c r="J23" s="9">
        <v>1.05</v>
      </c>
      <c r="L23" s="67"/>
      <c r="N23" s="9">
        <f t="shared" ref="N23:N29" si="2">J23*F23</f>
        <v>162.75</v>
      </c>
      <c r="P23" s="92">
        <f>H23*L23</f>
        <v>0</v>
      </c>
    </row>
    <row r="24" spans="2:16" x14ac:dyDescent="0.25">
      <c r="B24" s="25" t="s">
        <v>89</v>
      </c>
      <c r="D24" s="1" t="s">
        <v>7</v>
      </c>
      <c r="E24" s="1"/>
      <c r="F24" s="1">
        <v>155</v>
      </c>
      <c r="H24" s="76"/>
      <c r="I24" s="9"/>
      <c r="J24" s="9">
        <v>0.75</v>
      </c>
      <c r="L24" s="67"/>
      <c r="N24" s="9">
        <f t="shared" si="2"/>
        <v>116.25</v>
      </c>
      <c r="P24" s="92">
        <f t="shared" ref="P24:P29" si="3">H24*L24</f>
        <v>0</v>
      </c>
    </row>
    <row r="25" spans="2:16" x14ac:dyDescent="0.25">
      <c r="B25" t="s">
        <v>71</v>
      </c>
      <c r="D25" s="1" t="s">
        <v>9</v>
      </c>
      <c r="E25" s="1"/>
      <c r="F25" s="1">
        <v>1</v>
      </c>
      <c r="H25" s="76"/>
      <c r="I25" s="9"/>
      <c r="J25" s="9">
        <v>50</v>
      </c>
      <c r="L25" s="67"/>
      <c r="N25" s="9">
        <f t="shared" si="2"/>
        <v>50</v>
      </c>
      <c r="P25" s="92">
        <f t="shared" si="3"/>
        <v>0</v>
      </c>
    </row>
    <row r="26" spans="2:16" x14ac:dyDescent="0.25">
      <c r="B26" t="s">
        <v>155</v>
      </c>
      <c r="D26" s="1" t="s">
        <v>7</v>
      </c>
      <c r="E26" s="1"/>
      <c r="F26" s="1">
        <v>155</v>
      </c>
      <c r="H26" s="76"/>
      <c r="I26" s="9"/>
      <c r="J26" s="9">
        <v>3</v>
      </c>
      <c r="L26" s="67"/>
      <c r="N26" s="9">
        <f t="shared" si="2"/>
        <v>465</v>
      </c>
      <c r="P26" s="92">
        <f t="shared" si="3"/>
        <v>0</v>
      </c>
    </row>
    <row r="27" spans="2:16" x14ac:dyDescent="0.25">
      <c r="B27" t="s">
        <v>86</v>
      </c>
      <c r="D27" s="1" t="s">
        <v>0</v>
      </c>
      <c r="E27" s="1"/>
      <c r="F27" s="1">
        <v>3.5</v>
      </c>
      <c r="H27" s="76"/>
      <c r="I27" s="9"/>
      <c r="J27" s="9">
        <v>15</v>
      </c>
      <c r="L27" s="67"/>
      <c r="N27" s="9">
        <f t="shared" si="2"/>
        <v>52.5</v>
      </c>
      <c r="P27" s="92">
        <f t="shared" si="3"/>
        <v>0</v>
      </c>
    </row>
    <row r="28" spans="2:16" x14ac:dyDescent="0.25">
      <c r="B28" t="s">
        <v>87</v>
      </c>
      <c r="D28" s="1" t="s">
        <v>0</v>
      </c>
      <c r="E28" s="1"/>
      <c r="F28" s="1">
        <v>7.2</v>
      </c>
      <c r="H28" s="76"/>
      <c r="I28" s="9"/>
      <c r="J28" s="9">
        <v>18</v>
      </c>
      <c r="L28" s="67"/>
      <c r="N28" s="9">
        <f t="shared" si="2"/>
        <v>129.6</v>
      </c>
      <c r="P28" s="92">
        <f t="shared" si="3"/>
        <v>0</v>
      </c>
    </row>
    <row r="29" spans="2:16" x14ac:dyDescent="0.25">
      <c r="B29" t="s">
        <v>73</v>
      </c>
      <c r="D29" s="1" t="s">
        <v>76</v>
      </c>
      <c r="E29" s="1"/>
      <c r="F29" s="1">
        <v>300</v>
      </c>
      <c r="H29" s="76"/>
      <c r="I29" s="9"/>
      <c r="J29" s="9">
        <v>2.65</v>
      </c>
      <c r="L29" s="67"/>
      <c r="N29" s="9">
        <f t="shared" si="2"/>
        <v>795</v>
      </c>
      <c r="P29" s="92">
        <f t="shared" si="3"/>
        <v>0</v>
      </c>
    </row>
    <row r="30" spans="2:16" x14ac:dyDescent="0.25">
      <c r="B30" t="s">
        <v>88</v>
      </c>
      <c r="D30" s="1"/>
      <c r="E30" s="1"/>
      <c r="F30" s="1"/>
      <c r="H30" s="60"/>
      <c r="I30" s="9"/>
      <c r="J30" s="9"/>
      <c r="L30" s="58"/>
      <c r="N30" s="9"/>
      <c r="P30" s="56"/>
    </row>
    <row r="31" spans="2:16" x14ac:dyDescent="0.25">
      <c r="B31" t="s">
        <v>75</v>
      </c>
      <c r="D31" s="1" t="s">
        <v>9</v>
      </c>
      <c r="E31" s="1"/>
      <c r="F31" s="1">
        <v>1</v>
      </c>
      <c r="H31" s="76"/>
      <c r="I31" s="9"/>
      <c r="J31" s="9">
        <v>40</v>
      </c>
      <c r="L31" s="67"/>
      <c r="N31" s="9">
        <f>J31*F31</f>
        <v>40</v>
      </c>
      <c r="P31" s="92">
        <f>H31*L31</f>
        <v>0</v>
      </c>
    </row>
    <row r="32" spans="2:16" x14ac:dyDescent="0.25">
      <c r="B32" t="s">
        <v>61</v>
      </c>
      <c r="D32" s="1" t="s">
        <v>32</v>
      </c>
      <c r="E32" s="1"/>
      <c r="F32" s="1">
        <v>10</v>
      </c>
      <c r="H32" s="76"/>
      <c r="I32" s="9"/>
      <c r="J32" s="9">
        <v>1.19</v>
      </c>
      <c r="L32" s="67"/>
      <c r="N32" s="9">
        <f>J32*F32</f>
        <v>11.899999999999999</v>
      </c>
      <c r="P32" s="92">
        <f t="shared" ref="P32:P35" si="4">H32*L32</f>
        <v>0</v>
      </c>
    </row>
    <row r="33" spans="2:16" x14ac:dyDescent="0.25">
      <c r="B33" t="s">
        <v>156</v>
      </c>
      <c r="D33" s="1" t="s">
        <v>9</v>
      </c>
      <c r="E33" s="1"/>
      <c r="F33" s="1">
        <v>1</v>
      </c>
      <c r="H33" s="76"/>
      <c r="I33" s="9"/>
      <c r="J33" s="9">
        <v>101</v>
      </c>
      <c r="L33" s="67"/>
      <c r="N33" s="9">
        <f>J33*F33</f>
        <v>101</v>
      </c>
      <c r="P33" s="92">
        <f t="shared" si="4"/>
        <v>0</v>
      </c>
    </row>
    <row r="34" spans="2:16" x14ac:dyDescent="0.25">
      <c r="B34" t="s">
        <v>151</v>
      </c>
      <c r="D34" s="1" t="s">
        <v>9</v>
      </c>
      <c r="E34" s="1"/>
      <c r="F34" s="1">
        <v>1</v>
      </c>
      <c r="H34" s="76"/>
      <c r="I34" s="9"/>
      <c r="J34" s="9">
        <v>98</v>
      </c>
      <c r="L34" s="67"/>
      <c r="N34" s="9">
        <f>J34*F34</f>
        <v>98</v>
      </c>
      <c r="P34" s="92">
        <f t="shared" si="4"/>
        <v>0</v>
      </c>
    </row>
    <row r="35" spans="2:16" x14ac:dyDescent="0.25">
      <c r="B35" t="s">
        <v>38</v>
      </c>
      <c r="D35" s="1" t="s">
        <v>31</v>
      </c>
      <c r="E35" s="1"/>
      <c r="F35" s="1">
        <v>53</v>
      </c>
      <c r="H35" s="76"/>
      <c r="I35" s="9"/>
      <c r="J35" s="9">
        <v>3.05</v>
      </c>
      <c r="L35" s="67"/>
      <c r="N35" s="9">
        <f>J35*F35</f>
        <v>161.64999999999998</v>
      </c>
      <c r="P35" s="92">
        <f t="shared" si="4"/>
        <v>0</v>
      </c>
    </row>
    <row r="36" spans="2:16" x14ac:dyDescent="0.25">
      <c r="B36" t="s">
        <v>21</v>
      </c>
      <c r="D36" s="1"/>
      <c r="E36" s="1"/>
      <c r="F36" s="1"/>
      <c r="H36" s="60"/>
      <c r="I36" s="9"/>
      <c r="J36" s="9"/>
      <c r="L36" s="60"/>
      <c r="N36" s="9"/>
      <c r="P36" s="56"/>
    </row>
    <row r="37" spans="2:16" x14ac:dyDescent="0.25">
      <c r="B37" t="s">
        <v>43</v>
      </c>
      <c r="D37" s="1" t="s">
        <v>9</v>
      </c>
      <c r="E37" s="1"/>
      <c r="F37" s="1">
        <v>1</v>
      </c>
      <c r="H37" s="76"/>
      <c r="I37" s="9"/>
      <c r="J37" s="9">
        <v>23.55</v>
      </c>
      <c r="L37" s="67"/>
      <c r="N37" s="9">
        <f>J37*F37</f>
        <v>23.55</v>
      </c>
      <c r="P37" s="92">
        <f>H37*L37</f>
        <v>0</v>
      </c>
    </row>
    <row r="38" spans="2:16" x14ac:dyDescent="0.25">
      <c r="B38" t="s">
        <v>44</v>
      </c>
      <c r="D38" s="1" t="s">
        <v>9</v>
      </c>
      <c r="E38" s="1"/>
      <c r="F38" s="1">
        <v>1</v>
      </c>
      <c r="H38" s="76"/>
      <c r="I38" s="9"/>
      <c r="J38" s="9">
        <v>84.35</v>
      </c>
      <c r="L38" s="67"/>
      <c r="N38" s="9">
        <f>J38*F38</f>
        <v>84.35</v>
      </c>
      <c r="P38" s="92">
        <f t="shared" ref="P38:P40" si="5">H38*L38</f>
        <v>0</v>
      </c>
    </row>
    <row r="39" spans="2:16" x14ac:dyDescent="0.25">
      <c r="B39" t="s">
        <v>189</v>
      </c>
      <c r="D39" s="74"/>
      <c r="E39" s="1"/>
      <c r="F39" s="1"/>
      <c r="H39" s="76"/>
      <c r="I39" s="9"/>
      <c r="J39" s="9"/>
      <c r="L39" s="67"/>
      <c r="N39" s="9"/>
      <c r="P39" s="92">
        <f t="shared" si="5"/>
        <v>0</v>
      </c>
    </row>
    <row r="40" spans="2:16" x14ac:dyDescent="0.25">
      <c r="B40" t="s">
        <v>189</v>
      </c>
      <c r="D40" s="75"/>
      <c r="E40" s="1"/>
      <c r="F40" s="1"/>
      <c r="H40" s="76"/>
      <c r="I40" s="9"/>
      <c r="J40" s="9"/>
      <c r="L40" s="67"/>
      <c r="N40" s="9"/>
      <c r="P40" s="92">
        <f t="shared" si="5"/>
        <v>0</v>
      </c>
    </row>
    <row r="41" spans="2:16" x14ac:dyDescent="0.25">
      <c r="B41" t="s">
        <v>45</v>
      </c>
      <c r="D41" s="1" t="s">
        <v>9</v>
      </c>
      <c r="E41" s="1"/>
      <c r="F41" s="1">
        <v>1</v>
      </c>
      <c r="H41" s="36"/>
      <c r="I41" s="9"/>
      <c r="J41" s="9">
        <v>95.5</v>
      </c>
      <c r="L41" s="70"/>
      <c r="N41" s="10">
        <f>J41*F41</f>
        <v>95.5</v>
      </c>
      <c r="P41" s="92">
        <f>$L$41</f>
        <v>0</v>
      </c>
    </row>
    <row r="42" spans="2:16" x14ac:dyDescent="0.25">
      <c r="B42" s="31" t="s">
        <v>25</v>
      </c>
      <c r="F42" s="1"/>
      <c r="H42" s="36"/>
      <c r="I42" s="9"/>
      <c r="J42" s="9"/>
      <c r="N42" s="45">
        <f>SUM(N13:N41)</f>
        <v>2945.84</v>
      </c>
      <c r="P42" s="88">
        <f>SUM(P13:P41)</f>
        <v>0</v>
      </c>
    </row>
    <row r="43" spans="2:16" ht="8.1" customHeight="1" x14ac:dyDescent="0.25">
      <c r="B43" s="11"/>
      <c r="C43" s="11"/>
      <c r="D43" s="11"/>
      <c r="E43" s="11"/>
      <c r="F43" s="12"/>
      <c r="G43" s="11"/>
      <c r="H43" s="10"/>
      <c r="I43" s="10"/>
      <c r="J43" s="10"/>
      <c r="K43" s="11"/>
      <c r="L43" s="11"/>
      <c r="M43" s="11"/>
      <c r="N43" s="12"/>
      <c r="O43" s="11"/>
      <c r="P43" s="11"/>
    </row>
    <row r="44" spans="2:16" ht="8.1" customHeight="1" x14ac:dyDescent="0.25">
      <c r="B44" s="15"/>
      <c r="C44" s="15"/>
      <c r="D44" s="15"/>
      <c r="E44" s="15"/>
      <c r="F44" s="27"/>
      <c r="G44" s="15"/>
      <c r="H44" s="36"/>
      <c r="I44" s="36"/>
      <c r="J44" s="36"/>
      <c r="L44" s="15"/>
      <c r="M44" s="15"/>
      <c r="N44" s="27"/>
      <c r="O44" s="15"/>
      <c r="P44" s="15"/>
    </row>
    <row r="45" spans="2:16" x14ac:dyDescent="0.25">
      <c r="B45" s="3" t="s">
        <v>154</v>
      </c>
      <c r="D45" s="1"/>
      <c r="E45" s="1"/>
      <c r="F45" s="1"/>
      <c r="H45" s="9"/>
      <c r="I45" s="9"/>
      <c r="J45" s="9"/>
      <c r="L45" s="1"/>
      <c r="N45" s="1"/>
      <c r="P45" s="56"/>
    </row>
    <row r="46" spans="2:16" x14ac:dyDescent="0.25">
      <c r="B46" t="s">
        <v>46</v>
      </c>
      <c r="D46" s="1" t="s">
        <v>9</v>
      </c>
      <c r="E46" s="1"/>
      <c r="F46" s="1">
        <v>1</v>
      </c>
      <c r="H46" s="76"/>
      <c r="I46" s="9"/>
      <c r="J46" s="9">
        <v>61.59</v>
      </c>
      <c r="L46" s="67"/>
      <c r="N46" s="9">
        <f>J46*F46</f>
        <v>61.59</v>
      </c>
      <c r="P46" s="92">
        <f>H46*L46</f>
        <v>0</v>
      </c>
    </row>
    <row r="47" spans="2:16" x14ac:dyDescent="0.25">
      <c r="B47" t="s">
        <v>192</v>
      </c>
      <c r="D47" s="1" t="s">
        <v>9</v>
      </c>
      <c r="E47" s="1"/>
      <c r="F47" s="1">
        <v>1</v>
      </c>
      <c r="H47" s="76"/>
      <c r="I47" s="9"/>
      <c r="J47" s="9">
        <v>116.91</v>
      </c>
      <c r="L47" s="67"/>
      <c r="N47" s="9">
        <f>J47*F47</f>
        <v>116.91</v>
      </c>
      <c r="P47" s="92">
        <f t="shared" ref="P47:P49" si="6">H47*L47</f>
        <v>0</v>
      </c>
    </row>
    <row r="48" spans="2:16" x14ac:dyDescent="0.25">
      <c r="B48" t="s">
        <v>188</v>
      </c>
      <c r="D48" s="74"/>
      <c r="E48" s="1"/>
      <c r="F48" s="1"/>
      <c r="H48" s="76"/>
      <c r="I48" s="9"/>
      <c r="J48" s="9"/>
      <c r="L48" s="67"/>
      <c r="N48" s="9"/>
      <c r="P48" s="92">
        <f t="shared" si="6"/>
        <v>0</v>
      </c>
    </row>
    <row r="49" spans="2:16" x14ac:dyDescent="0.25">
      <c r="B49" t="s">
        <v>47</v>
      </c>
      <c r="D49" s="1" t="s">
        <v>9</v>
      </c>
      <c r="E49" s="1"/>
      <c r="F49" s="1">
        <v>1</v>
      </c>
      <c r="H49" s="76"/>
      <c r="I49" s="9"/>
      <c r="J49" s="9">
        <v>200</v>
      </c>
      <c r="L49" s="67"/>
      <c r="N49" s="9">
        <f>J49*F49</f>
        <v>200</v>
      </c>
      <c r="P49" s="92">
        <f t="shared" si="6"/>
        <v>0</v>
      </c>
    </row>
    <row r="50" spans="2:16" x14ac:dyDescent="0.25">
      <c r="B50" s="31" t="s">
        <v>27</v>
      </c>
      <c r="H50" s="9"/>
      <c r="I50" s="9"/>
      <c r="N50" s="33">
        <f>SUM(N46:N49)</f>
        <v>378.5</v>
      </c>
      <c r="P50" s="88">
        <f>SUM(P46:P49)</f>
        <v>0</v>
      </c>
    </row>
    <row r="51" spans="2:16" ht="8.1" customHeight="1" x14ac:dyDescent="0.25">
      <c r="B51" s="11"/>
      <c r="C51" s="11"/>
      <c r="D51" s="11"/>
      <c r="E51" s="11"/>
      <c r="F51" s="11"/>
      <c r="G51" s="11"/>
      <c r="H51" s="11"/>
      <c r="I51" s="11"/>
      <c r="J51" s="11"/>
      <c r="K51" s="11"/>
      <c r="L51" s="11"/>
      <c r="M51" s="11"/>
      <c r="N51" s="11"/>
      <c r="O51" s="11"/>
      <c r="P51" s="11"/>
    </row>
    <row r="52" spans="2:16" ht="8.1" customHeight="1" x14ac:dyDescent="0.25">
      <c r="B52" s="15"/>
      <c r="C52" s="15"/>
      <c r="D52" s="15"/>
      <c r="E52" s="15"/>
      <c r="F52" s="15"/>
      <c r="G52" s="15"/>
      <c r="H52" s="15"/>
      <c r="I52" s="15"/>
      <c r="J52" s="15"/>
      <c r="K52" s="15"/>
      <c r="L52" s="15"/>
      <c r="M52" s="15"/>
      <c r="N52" s="15"/>
      <c r="O52" s="15"/>
      <c r="P52" s="15"/>
    </row>
    <row r="53" spans="2:16" x14ac:dyDescent="0.25">
      <c r="B53" s="3" t="s">
        <v>28</v>
      </c>
      <c r="H53" s="9"/>
      <c r="I53" s="9"/>
      <c r="J53" s="9"/>
      <c r="N53" s="52">
        <f>N42+N50</f>
        <v>3324.34</v>
      </c>
      <c r="P53" s="90">
        <f>P42+P50</f>
        <v>0</v>
      </c>
    </row>
    <row r="54" spans="2:16" ht="8.1" customHeight="1" x14ac:dyDescent="0.25">
      <c r="B54" s="11"/>
      <c r="C54" s="11"/>
      <c r="D54" s="11"/>
      <c r="E54" s="11"/>
      <c r="F54" s="11"/>
      <c r="G54" s="11"/>
      <c r="H54" s="11"/>
      <c r="I54" s="11"/>
      <c r="J54" s="11"/>
      <c r="K54" s="11"/>
      <c r="L54" s="11"/>
      <c r="M54" s="11"/>
      <c r="N54" s="11"/>
      <c r="O54" s="11"/>
      <c r="P54" s="11"/>
    </row>
    <row r="55" spans="2:16" ht="8.1" customHeight="1" x14ac:dyDescent="0.25"/>
    <row r="56" spans="2:16" x14ac:dyDescent="0.25">
      <c r="B56" s="3" t="s">
        <v>131</v>
      </c>
      <c r="N56" s="50">
        <f>N9-N42</f>
        <v>4554.16</v>
      </c>
      <c r="P56" s="90">
        <f>P9-P42</f>
        <v>0</v>
      </c>
    </row>
    <row r="57" spans="2:16" x14ac:dyDescent="0.25">
      <c r="B57" s="3" t="s">
        <v>132</v>
      </c>
      <c r="N57" s="50">
        <f>N9-N53</f>
        <v>4175.66</v>
      </c>
      <c r="P57" s="90">
        <f>P9-P53</f>
        <v>0</v>
      </c>
    </row>
    <row r="58" spans="2:16" ht="8.1" customHeight="1" thickBot="1" x14ac:dyDescent="0.3">
      <c r="B58" s="24"/>
      <c r="C58" s="24"/>
      <c r="D58" s="24"/>
      <c r="E58" s="24"/>
      <c r="F58" s="24"/>
      <c r="G58" s="24"/>
      <c r="H58" s="24"/>
      <c r="I58" s="24"/>
      <c r="J58" s="24"/>
      <c r="K58" s="24"/>
      <c r="L58" s="24"/>
      <c r="M58" s="24"/>
      <c r="N58" s="24"/>
      <c r="O58" s="24"/>
      <c r="P58" s="24"/>
    </row>
    <row r="59" spans="2:16" ht="8.1" customHeight="1" x14ac:dyDescent="0.25"/>
    <row r="60" spans="2:16" x14ac:dyDescent="0.25">
      <c r="B60" t="s">
        <v>137</v>
      </c>
    </row>
    <row r="61" spans="2:16" x14ac:dyDescent="0.25">
      <c r="B61" t="s">
        <v>195</v>
      </c>
    </row>
    <row r="62" spans="2:16" x14ac:dyDescent="0.25">
      <c r="B62" t="s">
        <v>147</v>
      </c>
    </row>
    <row r="63" spans="2:16" x14ac:dyDescent="0.25">
      <c r="B63" t="s">
        <v>158</v>
      </c>
    </row>
    <row r="64" spans="2:16" x14ac:dyDescent="0.25">
      <c r="B64" t="s">
        <v>143</v>
      </c>
    </row>
    <row r="65" spans="2:2" x14ac:dyDescent="0.25">
      <c r="B65" t="s">
        <v>157</v>
      </c>
    </row>
    <row r="66" spans="2:2" x14ac:dyDescent="0.25">
      <c r="B66" t="s">
        <v>196</v>
      </c>
    </row>
    <row r="67" spans="2:2" x14ac:dyDescent="0.25">
      <c r="B67" t="s">
        <v>184</v>
      </c>
    </row>
    <row r="68" spans="2:2" x14ac:dyDescent="0.25">
      <c r="B68" t="s">
        <v>187</v>
      </c>
    </row>
    <row r="69" spans="2:2" x14ac:dyDescent="0.25">
      <c r="B69" t="s">
        <v>160</v>
      </c>
    </row>
  </sheetData>
  <pageMargins left="0.25" right="0.25" top="0.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Penn State Extension</vt:lpstr>
      <vt:lpstr>Land Preparation</vt:lpstr>
      <vt:lpstr>Apple Plant-Medium Density</vt:lpstr>
      <vt:lpstr>Apple Plant-High Density</vt:lpstr>
      <vt:lpstr>Peach Planting</vt:lpstr>
      <vt:lpstr>Fresh Apple (no MD)</vt:lpstr>
      <vt:lpstr>Fresh Apple (with MD)</vt:lpstr>
      <vt:lpstr>Processing Apple</vt:lpstr>
      <vt:lpstr>Fresh Peach</vt:lpstr>
      <vt:lpstr>Tart Cherry</vt:lpstr>
      <vt:lpstr>Dwarf Sweet Cherry</vt:lpstr>
      <vt:lpstr>'Apple Plant-High Density'!Print_Area</vt:lpstr>
      <vt:lpstr>'Apple Plant-Medium Density'!Print_Area</vt:lpstr>
      <vt:lpstr>'Dwarf Sweet Cherry'!Print_Area</vt:lpstr>
      <vt:lpstr>'Land Preparation'!Print_Area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Kime, Lynn F.</dc:creator>
  <cp:lastModifiedBy>Kime, Lynn F.</cp:lastModifiedBy>
  <cp:lastPrinted>2022-03-29T15:49:32Z</cp:lastPrinted>
  <dcterms:created xsi:type="dcterms:W3CDTF">2021-05-28T12:52:48Z</dcterms:created>
  <dcterms:modified xsi:type="dcterms:W3CDTF">2022-04-07T16:58:44Z</dcterms:modified>
</cp:coreProperties>
</file>